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달성요양원2\"/>
    </mc:Choice>
  </mc:AlternateContent>
  <xr:revisionPtr revIDLastSave="0" documentId="13_ncr:1_{549E9E40-0796-47FA-881D-53AD42F2B989}" xr6:coauthVersionLast="47" xr6:coauthVersionMax="47" xr10:uidLastSave="{00000000-0000-0000-0000-000000000000}"/>
  <bookViews>
    <workbookView xWindow="0" yWindow="210" windowWidth="14220" windowHeight="148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  <c r="E21" i="1"/>
  <c r="E20" i="1" s="1"/>
  <c r="G16" i="1"/>
  <c r="G15" i="1" s="1"/>
  <c r="F16" i="1"/>
  <c r="E16" i="1"/>
  <c r="L18" i="1"/>
  <c r="G20" i="1" s="1"/>
  <c r="K18" i="1"/>
  <c r="F20" i="1" s="1"/>
  <c r="J18" i="1"/>
  <c r="L13" i="1"/>
  <c r="K13" i="1"/>
  <c r="F15" i="1" s="1"/>
  <c r="J13" i="1"/>
  <c r="E15" i="1" s="1"/>
  <c r="G11" i="1"/>
  <c r="G10" i="1" s="1"/>
  <c r="F11" i="1"/>
  <c r="F10" i="1" s="1"/>
  <c r="E11" i="1"/>
  <c r="E10" i="1" s="1"/>
  <c r="L8" i="1"/>
  <c r="K8" i="1"/>
  <c r="J8" i="1"/>
</calcChain>
</file>

<file path=xl/sharedStrings.xml><?xml version="1.0" encoding="utf-8"?>
<sst xmlns="http://schemas.openxmlformats.org/spreadsheetml/2006/main" count="43" uniqueCount="37">
  <si>
    <t>구 분</t>
    <phoneticPr fontId="1" type="noConversion"/>
  </si>
  <si>
    <t>1등급</t>
    <phoneticPr fontId="1" type="noConversion"/>
  </si>
  <si>
    <t>2등급</t>
    <phoneticPr fontId="1" type="noConversion"/>
  </si>
  <si>
    <t>3,4,5 등급</t>
    <phoneticPr fontId="1" type="noConversion"/>
  </si>
  <si>
    <t>비급여(식비)</t>
    <phoneticPr fontId="1" type="noConversion"/>
  </si>
  <si>
    <t>기준</t>
    <phoneticPr fontId="1" type="noConversion"/>
  </si>
  <si>
    <t>급여비용(1일)</t>
    <phoneticPr fontId="1" type="noConversion"/>
  </si>
  <si>
    <t>본인부담 
전액납부</t>
    <phoneticPr fontId="1" type="noConversion"/>
  </si>
  <si>
    <t>식대(간식비포함)</t>
    <phoneticPr fontId="1" type="noConversion"/>
  </si>
  <si>
    <t>40%감면</t>
    <phoneticPr fontId="1" type="noConversion"/>
  </si>
  <si>
    <t>60%감면</t>
    <phoneticPr fontId="1" type="noConversion"/>
  </si>
  <si>
    <t>일반</t>
    <phoneticPr fontId="1" type="noConversion"/>
  </si>
  <si>
    <t>급여비용</t>
    <phoneticPr fontId="1" type="noConversion"/>
  </si>
  <si>
    <t>국가부담(100%)</t>
    <phoneticPr fontId="1" type="noConversion"/>
  </si>
  <si>
    <t>지자체 부담(100%)</t>
    <phoneticPr fontId="1" type="noConversion"/>
  </si>
  <si>
    <t>면 제</t>
    <phoneticPr fontId="1" type="noConversion"/>
  </si>
  <si>
    <t>식   비</t>
    <phoneticPr fontId="1" type="noConversion"/>
  </si>
  <si>
    <t>본인부담 총금액</t>
    <phoneticPr fontId="1" type="noConversion"/>
  </si>
  <si>
    <t>기초생활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</si>
  <si>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 xml:space="preserve">일반실 </t>
    </r>
    <r>
      <rPr>
        <b/>
        <sz val="11"/>
        <color theme="5" tint="-0.249977111117893"/>
        <rFont val="맑은 고딕"/>
        <family val="3"/>
        <charset val="129"/>
        <scheme val="minor"/>
      </rPr>
      <t>(제공급여: 시설급여)</t>
    </r>
    <phoneticPr fontId="1" type="noConversion"/>
  </si>
  <si>
    <t>(단위: 원)</t>
    <phoneticPr fontId="1" type="noConversion"/>
  </si>
  <si>
    <t>감  경
(차상위)</t>
    <phoneticPr fontId="1" type="noConversion"/>
  </si>
  <si>
    <t>30일</t>
    <phoneticPr fontId="1" type="noConversion"/>
  </si>
  <si>
    <r>
      <t xml:space="preserve">* 계산: 급여비용(1일) </t>
    </r>
    <r>
      <rPr>
        <b/>
        <sz val="11"/>
        <color theme="1"/>
        <rFont val="맑은 고딕"/>
        <family val="3"/>
        <charset val="129"/>
      </rPr>
      <t xml:space="preserve">× </t>
    </r>
    <r>
      <rPr>
        <b/>
        <sz val="11"/>
        <color theme="1"/>
        <rFont val="맑은 고딕"/>
        <family val="3"/>
        <charset val="129"/>
        <scheme val="minor"/>
      </rPr>
      <t>한달 × 본인부담 비율 + 식대</t>
    </r>
    <phoneticPr fontId="1" type="noConversion"/>
  </si>
  <si>
    <t>급여비용(31일)</t>
    <phoneticPr fontId="1" type="noConversion"/>
  </si>
  <si>
    <t>국가부담(80%)</t>
    <phoneticPr fontId="1" type="noConversion"/>
  </si>
  <si>
    <t>본인부담(20%)</t>
    <phoneticPr fontId="1" type="noConversion"/>
  </si>
  <si>
    <t>31일</t>
  </si>
  <si>
    <t>31일</t>
    <phoneticPr fontId="1" type="noConversion"/>
  </si>
  <si>
    <t>국가부담(88%)</t>
    <phoneticPr fontId="1" type="noConversion"/>
  </si>
  <si>
    <t>본인부담(12%)</t>
    <phoneticPr fontId="1" type="noConversion"/>
  </si>
  <si>
    <t>국가부담(92%)</t>
    <phoneticPr fontId="1" type="noConversion"/>
  </si>
  <si>
    <t>본인부담(8%)</t>
    <phoneticPr fontId="1" type="noConversion"/>
  </si>
  <si>
    <t>2021년 장기요양급여비용 안내</t>
    <phoneticPr fontId="1" type="noConversion"/>
  </si>
  <si>
    <t xml:space="preserve"> 월 183,000원</t>
    <phoneticPr fontId="1" type="noConversion"/>
  </si>
  <si>
    <t xml:space="preserve"> 월 183,000원</t>
    <phoneticPr fontId="1" type="noConversion"/>
  </si>
  <si>
    <t>• 간식비
월 30,000원
• 이,미용비
 없음
• 기저귀값 포함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</si>
</sst>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5" tint="-0.24997711111789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5E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39B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right" vertical="center"/>
    </xf>
    <xf numFmtId="3" fontId="4" fillId="6" borderId="16" xfId="0" applyNumberFormat="1" applyFont="1" applyFill="1" applyBorder="1" applyAlignment="1">
      <alignment horizontal="center" vertical="center"/>
    </xf>
    <xf numFmtId="3" fontId="4" fillId="6" borderId="17" xfId="0" applyNumberFormat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3" fontId="4" fillId="7" borderId="20" xfId="0" applyNumberFormat="1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7" borderId="31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3" fontId="4" fillId="7" borderId="19" xfId="0" applyNumberFormat="1" applyFont="1" applyFill="1" applyBorder="1" applyAlignment="1">
      <alignment horizontal="center" vertical="center"/>
    </xf>
    <xf numFmtId="3" fontId="4" fillId="6" borderId="15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3" fontId="4" fillId="6" borderId="18" xfId="0" applyNumberFormat="1" applyFont="1" applyFill="1" applyBorder="1" applyAlignment="1">
      <alignment horizontal="center" vertical="center"/>
    </xf>
    <xf numFmtId="3" fontId="4" fillId="6" borderId="10" xfId="0" applyNumberFormat="1" applyFont="1" applyFill="1" applyBorder="1" applyAlignment="1">
      <alignment horizontal="center" vertical="center"/>
    </xf>
    <xf numFmtId="3" fontId="4" fillId="6" borderId="11" xfId="0" applyNumberFormat="1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41" fontId="4" fillId="0" borderId="18" xfId="1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9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13" xfId="1" applyFont="1" applyBorder="1" applyAlignment="1">
      <alignment horizontal="center" vertical="center"/>
    </xf>
    <xf numFmtId="41" fontId="4" fillId="5" borderId="19" xfId="1" applyFont="1" applyFill="1" applyBorder="1" applyAlignment="1">
      <alignment horizontal="center" vertical="center"/>
    </xf>
    <xf numFmtId="41" fontId="4" fillId="5" borderId="5" xfId="1" applyFont="1" applyFill="1" applyBorder="1" applyAlignment="1">
      <alignment horizontal="center" vertical="center"/>
    </xf>
    <xf numFmtId="41" fontId="4" fillId="5" borderId="13" xfId="1" applyFont="1" applyFill="1" applyBorder="1" applyAlignment="1">
      <alignment horizontal="center" vertical="center"/>
    </xf>
    <xf numFmtId="41" fontId="4" fillId="5" borderId="20" xfId="1" applyFont="1" applyFill="1" applyBorder="1" applyAlignment="1">
      <alignment horizontal="center" vertical="center"/>
    </xf>
    <xf numFmtId="41" fontId="4" fillId="5" borderId="16" xfId="1" applyFont="1" applyFill="1" applyBorder="1" applyAlignment="1">
      <alignment horizontal="center" vertical="center"/>
    </xf>
    <xf numFmtId="41" fontId="4" fillId="5" borderId="17" xfId="1" applyFont="1" applyFill="1" applyBorder="1" applyAlignment="1">
      <alignment horizontal="center" vertical="center"/>
    </xf>
    <xf numFmtId="41" fontId="4" fillId="4" borderId="19" xfId="1" applyFont="1" applyFill="1" applyBorder="1" applyAlignment="1">
      <alignment horizontal="center" vertical="center"/>
    </xf>
    <xf numFmtId="41" fontId="4" fillId="4" borderId="5" xfId="1" applyFont="1" applyFill="1" applyBorder="1" applyAlignment="1">
      <alignment horizontal="center" vertical="center"/>
    </xf>
    <xf numFmtId="41" fontId="4" fillId="4" borderId="13" xfId="1" applyFont="1" applyFill="1" applyBorder="1" applyAlignment="1">
      <alignment horizontal="center" vertical="center"/>
    </xf>
    <xf numFmtId="41" fontId="4" fillId="4" borderId="20" xfId="1" applyFont="1" applyFill="1" applyBorder="1" applyAlignment="1">
      <alignment horizontal="center" vertical="center"/>
    </xf>
    <xf numFmtId="41" fontId="4" fillId="4" borderId="16" xfId="1" applyFont="1" applyFill="1" applyBorder="1" applyAlignment="1">
      <alignment horizontal="center" vertical="center"/>
    </xf>
    <xf numFmtId="41" fontId="4" fillId="4" borderId="17" xfId="1" applyFont="1" applyFill="1" applyBorder="1" applyAlignment="1">
      <alignment horizontal="center" vertical="center"/>
    </xf>
    <xf numFmtId="41" fontId="4" fillId="7" borderId="5" xfId="1" applyFont="1" applyFill="1" applyBorder="1" applyAlignment="1">
      <alignment horizontal="center" vertical="center"/>
    </xf>
    <xf numFmtId="41" fontId="4" fillId="7" borderId="13" xfId="1" applyFont="1" applyFill="1" applyBorder="1" applyAlignment="1">
      <alignment horizontal="center" vertical="center"/>
    </xf>
    <xf numFmtId="41" fontId="4" fillId="7" borderId="16" xfId="1" applyFont="1" applyFill="1" applyBorder="1" applyAlignment="1">
      <alignment horizontal="center" vertical="center"/>
    </xf>
    <xf numFmtId="41" fontId="4" fillId="7" borderId="17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41" fontId="4" fillId="0" borderId="0" xfId="1" applyFont="1" applyFill="1" applyBorder="1" applyAlignment="1">
      <alignment horizontal="center" vertical="center"/>
    </xf>
    <xf numFmtId="1" fontId="0" fillId="0" borderId="0" xfId="0" applyNumberFormat="1">
      <alignment vertical="center"/>
    </xf>
    <xf numFmtId="0" fontId="3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1" fontId="4" fillId="0" borderId="27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1" fontId="4" fillId="0" borderId="14" xfId="1" applyFont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6" borderId="24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9" xfId="0" applyFont="1" applyBorder="1" applyAlignment="1">
      <alignment horizontal="left" vertical="center" wrapText="1" indent="1"/>
    </xf>
    <xf numFmtId="0" fontId="4" fillId="0" borderId="29" xfId="0" applyFont="1" applyBorder="1" applyAlignment="1">
      <alignment horizontal="left" vertical="center" indent="1"/>
    </xf>
    <xf numFmtId="0" fontId="4" fillId="0" borderId="32" xfId="0" applyFont="1" applyBorder="1" applyAlignment="1">
      <alignment horizontal="left" vertical="center" indent="1"/>
    </xf>
    <xf numFmtId="0" fontId="4" fillId="0" borderId="30" xfId="0" applyFont="1" applyBorder="1" applyAlignment="1">
      <alignment horizontal="left" vertical="center" indent="1"/>
    </xf>
    <xf numFmtId="0" fontId="4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30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C39B"/>
      <color rgb="FFFFD5EA"/>
      <color rgb="FFFFFFCC"/>
      <color rgb="FFFF99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zoomScale="70" zoomScaleNormal="70" workbookViewId="0">
      <selection activeCell="P5" sqref="P5"/>
    </sheetView>
  </sheetViews>
  <sheetFormatPr defaultRowHeight="16.5" x14ac:dyDescent="0.3"/>
  <cols>
    <col min="2" max="3" width="12.25" customWidth="1"/>
    <col min="4" max="4" width="17.75" bestFit="1" customWidth="1"/>
    <col min="5" max="7" width="12.625" bestFit="1" customWidth="1"/>
    <col min="8" max="8" width="19.125" customWidth="1"/>
    <col min="10" max="10" width="10.75" hidden="1" customWidth="1"/>
    <col min="11" max="12" width="0" hidden="1" customWidth="1"/>
  </cols>
  <sheetData>
    <row r="1" spans="1:15" ht="62.25" customHeight="1" x14ac:dyDescent="0.3">
      <c r="A1" s="1"/>
      <c r="B1" s="50" t="s">
        <v>33</v>
      </c>
      <c r="C1" s="51"/>
      <c r="D1" s="51"/>
      <c r="E1" s="51"/>
      <c r="F1" s="51"/>
      <c r="G1" s="51"/>
      <c r="H1" s="51"/>
    </row>
    <row r="2" spans="1:15" ht="36.950000000000003" customHeight="1" x14ac:dyDescent="0.3">
      <c r="A2" s="1"/>
    </row>
    <row r="3" spans="1:15" ht="36.950000000000003" customHeight="1" thickBot="1" x14ac:dyDescent="0.35">
      <c r="A3" s="1"/>
      <c r="B3" s="48" t="s">
        <v>19</v>
      </c>
      <c r="C3" s="49"/>
      <c r="D3" s="49"/>
      <c r="E3" s="1"/>
      <c r="F3" s="1"/>
      <c r="G3" s="1"/>
      <c r="H3" s="2" t="s">
        <v>20</v>
      </c>
    </row>
    <row r="4" spans="1:15" ht="36.950000000000003" customHeight="1" thickBot="1" x14ac:dyDescent="0.35">
      <c r="A4" s="1"/>
      <c r="B4" s="68" t="s">
        <v>0</v>
      </c>
      <c r="C4" s="69"/>
      <c r="D4" s="69"/>
      <c r="E4" s="16" t="s">
        <v>1</v>
      </c>
      <c r="F4" s="17" t="s">
        <v>2</v>
      </c>
      <c r="G4" s="18" t="s">
        <v>3</v>
      </c>
      <c r="H4" s="22" t="s">
        <v>4</v>
      </c>
    </row>
    <row r="5" spans="1:15" ht="36.950000000000003" customHeight="1" x14ac:dyDescent="0.3">
      <c r="A5" s="1"/>
      <c r="B5" s="79" t="s">
        <v>5</v>
      </c>
      <c r="C5" s="63" t="s">
        <v>6</v>
      </c>
      <c r="D5" s="63"/>
      <c r="E5" s="19">
        <v>71900</v>
      </c>
      <c r="F5" s="20">
        <v>66710</v>
      </c>
      <c r="G5" s="21">
        <v>61520</v>
      </c>
      <c r="H5" s="71" t="s">
        <v>36</v>
      </c>
    </row>
    <row r="6" spans="1:15" ht="36.950000000000003" customHeight="1" thickBot="1" x14ac:dyDescent="0.35">
      <c r="A6" s="1"/>
      <c r="B6" s="80"/>
      <c r="C6" s="64" t="s">
        <v>24</v>
      </c>
      <c r="D6" s="64"/>
      <c r="E6" s="15">
        <v>2228900</v>
      </c>
      <c r="F6" s="3">
        <v>2068010</v>
      </c>
      <c r="G6" s="4">
        <v>1907120</v>
      </c>
      <c r="H6" s="72"/>
    </row>
    <row r="7" spans="1:15" ht="36.950000000000003" customHeight="1" x14ac:dyDescent="0.3">
      <c r="A7" s="1"/>
      <c r="B7" s="81" t="s">
        <v>11</v>
      </c>
      <c r="C7" s="52" t="s">
        <v>25</v>
      </c>
      <c r="D7" s="88"/>
      <c r="E7" s="24">
        <v>1783120</v>
      </c>
      <c r="F7" s="23">
        <v>1654408</v>
      </c>
      <c r="G7" s="25">
        <v>1525696</v>
      </c>
      <c r="H7" s="73"/>
      <c r="J7" s="46">
        <v>183000</v>
      </c>
    </row>
    <row r="8" spans="1:15" ht="36.950000000000003" customHeight="1" x14ac:dyDescent="0.3">
      <c r="A8" s="1"/>
      <c r="B8" s="82"/>
      <c r="C8" s="58" t="s">
        <v>26</v>
      </c>
      <c r="D8" s="59"/>
      <c r="E8" s="26">
        <v>445780</v>
      </c>
      <c r="F8" s="27">
        <v>413602</v>
      </c>
      <c r="G8" s="28">
        <v>381424</v>
      </c>
      <c r="H8" s="73"/>
      <c r="J8">
        <f>71900*0.2</f>
        <v>14380</v>
      </c>
      <c r="K8">
        <f>F5*0.2</f>
        <v>13342</v>
      </c>
      <c r="L8">
        <f>G5*0.2</f>
        <v>12304</v>
      </c>
    </row>
    <row r="9" spans="1:15" ht="36.950000000000003" customHeight="1" x14ac:dyDescent="0.3">
      <c r="A9" s="1"/>
      <c r="B9" s="82"/>
      <c r="C9" s="55" t="s">
        <v>7</v>
      </c>
      <c r="D9" s="8" t="s">
        <v>8</v>
      </c>
      <c r="E9" s="60" t="s">
        <v>34</v>
      </c>
      <c r="F9" s="61"/>
      <c r="G9" s="62"/>
      <c r="H9" s="73"/>
    </row>
    <row r="10" spans="1:15" ht="36.950000000000003" customHeight="1" x14ac:dyDescent="0.3">
      <c r="A10" s="1"/>
      <c r="B10" s="82"/>
      <c r="C10" s="56"/>
      <c r="D10" s="11" t="s">
        <v>22</v>
      </c>
      <c r="E10" s="29">
        <f>E11-J8</f>
        <v>614400</v>
      </c>
      <c r="F10" s="30">
        <f>F11-K8</f>
        <v>583260</v>
      </c>
      <c r="G10" s="31">
        <f>G11-L8</f>
        <v>552120</v>
      </c>
      <c r="H10" s="73"/>
    </row>
    <row r="11" spans="1:15" ht="36.950000000000003" customHeight="1" thickBot="1" x14ac:dyDescent="0.35">
      <c r="A11" s="1"/>
      <c r="B11" s="83"/>
      <c r="C11" s="57"/>
      <c r="D11" s="9" t="s">
        <v>28</v>
      </c>
      <c r="E11" s="32">
        <f>E8+J7</f>
        <v>628780</v>
      </c>
      <c r="F11" s="33">
        <f>F8+J7</f>
        <v>596602</v>
      </c>
      <c r="G11" s="34">
        <f>G8+J7</f>
        <v>564424</v>
      </c>
      <c r="H11" s="73"/>
      <c r="O11" s="45"/>
    </row>
    <row r="12" spans="1:15" ht="36.950000000000003" customHeight="1" x14ac:dyDescent="0.3">
      <c r="A12" s="1"/>
      <c r="B12" s="87" t="s">
        <v>21</v>
      </c>
      <c r="C12" s="84" t="s">
        <v>9</v>
      </c>
      <c r="D12" s="5" t="s">
        <v>29</v>
      </c>
      <c r="E12" s="24">
        <v>1961432</v>
      </c>
      <c r="F12" s="23">
        <v>1819849</v>
      </c>
      <c r="G12" s="25">
        <v>1678266</v>
      </c>
      <c r="H12" s="73"/>
      <c r="J12" s="46">
        <v>183000</v>
      </c>
    </row>
    <row r="13" spans="1:15" ht="36.950000000000003" customHeight="1" x14ac:dyDescent="0.3">
      <c r="A13" s="1"/>
      <c r="B13" s="53"/>
      <c r="C13" s="85"/>
      <c r="D13" s="8" t="s">
        <v>30</v>
      </c>
      <c r="E13" s="26">
        <v>267468</v>
      </c>
      <c r="F13" s="27">
        <v>248161</v>
      </c>
      <c r="G13" s="28">
        <v>228854</v>
      </c>
      <c r="H13" s="73"/>
      <c r="J13" s="47">
        <f>E5*0.12</f>
        <v>8628</v>
      </c>
      <c r="K13" s="47">
        <f>F5*0.12</f>
        <v>8005.2</v>
      </c>
      <c r="L13" s="47">
        <f>G5*0.12</f>
        <v>7382.4</v>
      </c>
    </row>
    <row r="14" spans="1:15" ht="36.950000000000003" customHeight="1" x14ac:dyDescent="0.3">
      <c r="A14" s="1"/>
      <c r="B14" s="53"/>
      <c r="C14" s="85"/>
      <c r="D14" s="8" t="s">
        <v>8</v>
      </c>
      <c r="E14" s="60" t="s">
        <v>34</v>
      </c>
      <c r="F14" s="61"/>
      <c r="G14" s="62"/>
      <c r="H14" s="73"/>
    </row>
    <row r="15" spans="1:15" ht="36.950000000000003" customHeight="1" x14ac:dyDescent="0.3">
      <c r="A15" s="1"/>
      <c r="B15" s="53"/>
      <c r="C15" s="85"/>
      <c r="D15" s="13" t="s">
        <v>22</v>
      </c>
      <c r="E15" s="35">
        <f>E16-J13</f>
        <v>441840</v>
      </c>
      <c r="F15" s="36">
        <f>F16-K13</f>
        <v>423155.8</v>
      </c>
      <c r="G15" s="37">
        <f>G16-L13</f>
        <v>404471.6</v>
      </c>
      <c r="H15" s="73"/>
      <c r="J15" s="45"/>
    </row>
    <row r="16" spans="1:15" ht="36.950000000000003" customHeight="1" thickBot="1" x14ac:dyDescent="0.35">
      <c r="A16" s="1"/>
      <c r="B16" s="53"/>
      <c r="C16" s="86"/>
      <c r="D16" s="13" t="s">
        <v>27</v>
      </c>
      <c r="E16" s="38">
        <f>E13+J12</f>
        <v>450468</v>
      </c>
      <c r="F16" s="39">
        <f>F13+J12</f>
        <v>431161</v>
      </c>
      <c r="G16" s="40">
        <f>G13+J12</f>
        <v>411854</v>
      </c>
      <c r="H16" s="73"/>
    </row>
    <row r="17" spans="1:12" ht="36.950000000000003" customHeight="1" x14ac:dyDescent="0.3">
      <c r="A17" s="1"/>
      <c r="B17" s="53"/>
      <c r="C17" s="84" t="s">
        <v>10</v>
      </c>
      <c r="D17" s="5" t="s">
        <v>31</v>
      </c>
      <c r="E17" s="6">
        <v>2050588</v>
      </c>
      <c r="F17" s="23">
        <v>1902569</v>
      </c>
      <c r="G17" s="25">
        <v>1754550</v>
      </c>
      <c r="H17" s="73"/>
      <c r="J17">
        <v>183000</v>
      </c>
    </row>
    <row r="18" spans="1:12" ht="36.950000000000003" customHeight="1" x14ac:dyDescent="0.3">
      <c r="A18" s="1"/>
      <c r="B18" s="53"/>
      <c r="C18" s="85"/>
      <c r="D18" s="8" t="s">
        <v>32</v>
      </c>
      <c r="E18" s="7">
        <v>178312</v>
      </c>
      <c r="F18" s="27">
        <v>165441</v>
      </c>
      <c r="G18" s="28">
        <v>152570</v>
      </c>
      <c r="H18" s="73"/>
      <c r="J18" s="47">
        <f>E5*0.08</f>
        <v>5752</v>
      </c>
      <c r="K18" s="47">
        <f>F5*0.08</f>
        <v>5336.8</v>
      </c>
      <c r="L18" s="47">
        <f>G5*0.08</f>
        <v>4921.6000000000004</v>
      </c>
    </row>
    <row r="19" spans="1:12" ht="36.950000000000003" customHeight="1" x14ac:dyDescent="0.3">
      <c r="B19" s="53"/>
      <c r="C19" s="85"/>
      <c r="D19" s="8" t="s">
        <v>8</v>
      </c>
      <c r="E19" s="58" t="s">
        <v>35</v>
      </c>
      <c r="F19" s="65"/>
      <c r="G19" s="59"/>
      <c r="H19" s="73"/>
    </row>
    <row r="20" spans="1:12" ht="36.950000000000003" customHeight="1" x14ac:dyDescent="0.3">
      <c r="B20" s="53"/>
      <c r="C20" s="85"/>
      <c r="D20" s="12" t="s">
        <v>22</v>
      </c>
      <c r="E20" s="14">
        <f>E21-J18</f>
        <v>355560</v>
      </c>
      <c r="F20" s="41">
        <f>F21-K18</f>
        <v>343104.2</v>
      </c>
      <c r="G20" s="42">
        <f>G21-L18</f>
        <v>330648.40000000002</v>
      </c>
      <c r="H20" s="73"/>
    </row>
    <row r="21" spans="1:12" ht="36.950000000000003" customHeight="1" thickBot="1" x14ac:dyDescent="0.35">
      <c r="B21" s="54"/>
      <c r="C21" s="86"/>
      <c r="D21" s="12" t="s">
        <v>27</v>
      </c>
      <c r="E21" s="10">
        <f>E18+J17</f>
        <v>361312</v>
      </c>
      <c r="F21" s="43">
        <f>F18+J17</f>
        <v>348441</v>
      </c>
      <c r="G21" s="44">
        <f>G18+J17</f>
        <v>335570</v>
      </c>
      <c r="H21" s="73"/>
    </row>
    <row r="22" spans="1:12" ht="36.950000000000003" customHeight="1" x14ac:dyDescent="0.3">
      <c r="B22" s="52" t="s">
        <v>18</v>
      </c>
      <c r="C22" s="75" t="s">
        <v>12</v>
      </c>
      <c r="D22" s="76"/>
      <c r="E22" s="66" t="s">
        <v>13</v>
      </c>
      <c r="F22" s="66"/>
      <c r="G22" s="66"/>
      <c r="H22" s="72"/>
    </row>
    <row r="23" spans="1:12" ht="36.950000000000003" customHeight="1" x14ac:dyDescent="0.3">
      <c r="B23" s="53"/>
      <c r="C23" s="58" t="s">
        <v>16</v>
      </c>
      <c r="D23" s="59"/>
      <c r="E23" s="65" t="s">
        <v>14</v>
      </c>
      <c r="F23" s="65"/>
      <c r="G23" s="65"/>
      <c r="H23" s="72"/>
    </row>
    <row r="24" spans="1:12" ht="36.950000000000003" customHeight="1" thickBot="1" x14ac:dyDescent="0.35">
      <c r="B24" s="54"/>
      <c r="C24" s="77" t="s">
        <v>17</v>
      </c>
      <c r="D24" s="78"/>
      <c r="E24" s="67" t="s">
        <v>15</v>
      </c>
      <c r="F24" s="67"/>
      <c r="G24" s="67"/>
      <c r="H24" s="74"/>
    </row>
    <row r="26" spans="1:12" x14ac:dyDescent="0.3">
      <c r="B26" s="70" t="s">
        <v>23</v>
      </c>
      <c r="C26" s="70"/>
      <c r="D26" s="70"/>
      <c r="E26" s="70"/>
      <c r="F26" s="70"/>
      <c r="G26" s="70"/>
      <c r="H26" s="70"/>
    </row>
  </sheetData>
  <mergeCells count="25">
    <mergeCell ref="B26:H26"/>
    <mergeCell ref="H5:H24"/>
    <mergeCell ref="C22:D22"/>
    <mergeCell ref="C23:D23"/>
    <mergeCell ref="C24:D24"/>
    <mergeCell ref="B5:B6"/>
    <mergeCell ref="B7:B11"/>
    <mergeCell ref="C12:C16"/>
    <mergeCell ref="B12:B21"/>
    <mergeCell ref="C17:C21"/>
    <mergeCell ref="C7:D7"/>
    <mergeCell ref="B3:D3"/>
    <mergeCell ref="B1:H1"/>
    <mergeCell ref="B22:B24"/>
    <mergeCell ref="C9:C11"/>
    <mergeCell ref="C8:D8"/>
    <mergeCell ref="E9:G9"/>
    <mergeCell ref="C5:D5"/>
    <mergeCell ref="C6:D6"/>
    <mergeCell ref="E19:G19"/>
    <mergeCell ref="E14:G14"/>
    <mergeCell ref="E22:G22"/>
    <mergeCell ref="E23:G23"/>
    <mergeCell ref="E24:G24"/>
    <mergeCell ref="B4:D4"/>
  </mergeCells>
  <phoneticPr fontId="1" type="noConversion"/>
  <printOptions horizontalCentered="1" verticalCentered="1"/>
  <pageMargins left="0.19685039370078741" right="0.19685039370078741" top="0.19685039370078741" bottom="0.19685039370078741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2021-09-30T04:10:41Z</cp:lastPrinted>
  <dcterms:created xsi:type="dcterms:W3CDTF">2019-12-06T05:50:22Z</dcterms:created>
  <dcterms:modified xsi:type="dcterms:W3CDTF">2021-09-30T23:58:52Z</dcterms:modified>
</cp:coreProperties>
</file>