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23" i="1" l="1"/>
  <c r="F23" i="1"/>
  <c r="C23" i="1"/>
  <c r="I18" i="1"/>
  <c r="F18" i="1"/>
  <c r="C18" i="1"/>
  <c r="I13" i="1"/>
  <c r="F13" i="1"/>
  <c r="C13" i="1"/>
  <c r="F8" i="1"/>
  <c r="C8" i="1"/>
  <c r="I8" i="1"/>
  <c r="E24" i="1" l="1"/>
  <c r="K24" i="1"/>
  <c r="K22" i="1"/>
  <c r="J22" i="1"/>
  <c r="J24" i="1" s="1"/>
  <c r="I22" i="1"/>
  <c r="I24" i="1" s="1"/>
  <c r="H22" i="1"/>
  <c r="H24" i="1" s="1"/>
  <c r="G22" i="1"/>
  <c r="G24" i="1" s="1"/>
  <c r="G21" i="1"/>
  <c r="F22" i="1"/>
  <c r="F24" i="1" s="1"/>
  <c r="F21" i="1"/>
  <c r="C21" i="1"/>
  <c r="C22" i="1"/>
  <c r="C24" i="1" s="1"/>
  <c r="K6" i="1"/>
  <c r="J6" i="1"/>
  <c r="I6" i="1"/>
  <c r="H6" i="1"/>
  <c r="G6" i="1"/>
  <c r="F6" i="1"/>
  <c r="E6" i="1"/>
  <c r="D6" i="1"/>
  <c r="C6" i="1"/>
  <c r="K7" i="1"/>
  <c r="K9" i="1" s="1"/>
  <c r="J7" i="1"/>
  <c r="J9" i="1" s="1"/>
  <c r="I7" i="1"/>
  <c r="I9" i="1" s="1"/>
  <c r="H7" i="1"/>
  <c r="H9" i="1" s="1"/>
  <c r="G7" i="1"/>
  <c r="G9" i="1" s="1"/>
  <c r="F7" i="1"/>
  <c r="F9" i="1" s="1"/>
  <c r="E7" i="1"/>
  <c r="E9" i="1" s="1"/>
  <c r="D7" i="1"/>
  <c r="D9" i="1" s="1"/>
  <c r="C7" i="1"/>
  <c r="C9" i="1" s="1"/>
  <c r="K11" i="1"/>
  <c r="J11" i="1"/>
  <c r="I11" i="1"/>
  <c r="H11" i="1"/>
  <c r="G11" i="1"/>
  <c r="F11" i="1"/>
  <c r="E11" i="1"/>
  <c r="D11" i="1"/>
  <c r="C11" i="1"/>
  <c r="K12" i="1"/>
  <c r="K14" i="1" s="1"/>
  <c r="J12" i="1"/>
  <c r="J14" i="1" s="1"/>
  <c r="I12" i="1"/>
  <c r="I14" i="1" s="1"/>
  <c r="H12" i="1"/>
  <c r="H14" i="1" s="1"/>
  <c r="G12" i="1"/>
  <c r="G14" i="1" s="1"/>
  <c r="F12" i="1"/>
  <c r="F14" i="1" s="1"/>
  <c r="E12" i="1"/>
  <c r="E14" i="1" s="1"/>
  <c r="D12" i="1"/>
  <c r="D14" i="1" s="1"/>
  <c r="C12" i="1"/>
  <c r="C14" i="1" s="1"/>
  <c r="K16" i="1"/>
  <c r="J16" i="1"/>
  <c r="I16" i="1"/>
  <c r="H16" i="1"/>
  <c r="G16" i="1"/>
  <c r="F16" i="1"/>
  <c r="E16" i="1"/>
  <c r="D16" i="1"/>
  <c r="C16" i="1"/>
  <c r="K17" i="1"/>
  <c r="K19" i="1" s="1"/>
  <c r="J17" i="1"/>
  <c r="J19" i="1" s="1"/>
  <c r="I17" i="1"/>
  <c r="I19" i="1" s="1"/>
  <c r="H17" i="1"/>
  <c r="H19" i="1" s="1"/>
  <c r="G17" i="1"/>
  <c r="G19" i="1" s="1"/>
  <c r="F17" i="1"/>
  <c r="F19" i="1" s="1"/>
  <c r="E17" i="1"/>
  <c r="E19" i="1" s="1"/>
  <c r="D17" i="1"/>
  <c r="D19" i="1" s="1"/>
  <c r="C17" i="1"/>
  <c r="C19" i="1" s="1"/>
  <c r="K21" i="1"/>
  <c r="J21" i="1"/>
  <c r="I21" i="1"/>
  <c r="H21" i="1"/>
  <c r="E21" i="1"/>
  <c r="D21" i="1"/>
  <c r="E22" i="1"/>
  <c r="D22" i="1"/>
  <c r="D24" i="1" s="1"/>
</calcChain>
</file>

<file path=xl/sharedStrings.xml><?xml version="1.0" encoding="utf-8"?>
<sst xmlns="http://schemas.openxmlformats.org/spreadsheetml/2006/main" count="37" uniqueCount="20">
  <si>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</si>
  <si>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</si>
  <si>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</si>
  <si>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</si>
  <si>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일별수가</t>
    <phoneticPr fontId="1" type="noConversion"/>
  </si>
  <si>
    <t>자기부담금</t>
    <phoneticPr fontId="1" type="noConversion"/>
  </si>
  <si>
    <t>공단</t>
    <phoneticPr fontId="1" type="noConversion"/>
  </si>
  <si>
    <t>감경비율</t>
    <phoneticPr fontId="1" type="noConversion"/>
  </si>
  <si>
    <t>한달합계</t>
    <phoneticPr fontId="1" type="noConversion"/>
  </si>
  <si>
    <t>본인부담금합계</t>
    <phoneticPr fontId="1" type="noConversion"/>
  </si>
  <si>
    <t>28일수가</t>
    <phoneticPr fontId="1" type="noConversion"/>
  </si>
  <si>
    <t>29일수가</t>
    <phoneticPr fontId="1" type="noConversion"/>
  </si>
  <si>
    <t>30일수가</t>
    <phoneticPr fontId="1" type="noConversion"/>
  </si>
  <si>
    <t>공단</t>
    <phoneticPr fontId="1" type="noConversion"/>
  </si>
  <si>
    <t>31일수가</t>
    <phoneticPr fontId="1" type="noConversion"/>
  </si>
  <si>
    <t>총수가</t>
    <phoneticPr fontId="1" type="noConversion"/>
  </si>
  <si>
    <t>1식 2,800 일8,400
간식        일 1,000</t>
    <phoneticPr fontId="1" type="noConversion"/>
  </si>
  <si>
    <t>식비(간식비포함)</t>
    <phoneticPr fontId="1" type="noConversion"/>
  </si>
  <si>
    <t xml:space="preserve">2021년 장기요양비용 </t>
    <phoneticPr fontId="1" type="noConversion"/>
  </si>
  <si>
    <t xml:space="preserve">박윤연어르신 1월입소비 1/3일06:32사망
2일온수가 71,900*2*0.2=28,760(공단:115,040)
1일반수가 71,900*0.5*0.2=7,190(공간:28,760)
합계:35,950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</si>
</sst>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2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1" fontId="0" fillId="0" borderId="1" xfId="1" applyFont="1" applyBorder="1">
      <alignment vertical="center"/>
    </xf>
    <xf numFmtId="41" fontId="0" fillId="0" borderId="2" xfId="1" applyFont="1" applyBorder="1">
      <alignment vertical="center"/>
    </xf>
    <xf numFmtId="41" fontId="0" fillId="2" borderId="4" xfId="1" applyFont="1" applyFill="1" applyBorder="1">
      <alignment vertical="center"/>
    </xf>
    <xf numFmtId="41" fontId="0" fillId="0" borderId="6" xfId="1" applyFont="1" applyBorder="1">
      <alignment vertical="center"/>
    </xf>
    <xf numFmtId="41" fontId="0" fillId="0" borderId="15" xfId="1" applyFont="1" applyBorder="1">
      <alignment vertical="center"/>
    </xf>
    <xf numFmtId="41" fontId="0" fillId="0" borderId="16" xfId="1" applyFont="1" applyBorder="1">
      <alignment vertical="center"/>
    </xf>
    <xf numFmtId="41" fontId="0" fillId="2" borderId="20" xfId="1" applyFont="1" applyFill="1" applyBorder="1">
      <alignment vertical="center"/>
    </xf>
    <xf numFmtId="41" fontId="3" fillId="0" borderId="18" xfId="1" applyFont="1" applyFill="1" applyBorder="1">
      <alignment vertical="center"/>
    </xf>
    <xf numFmtId="41" fontId="4" fillId="0" borderId="20" xfId="1" applyFont="1" applyFill="1" applyBorder="1">
      <alignment vertical="center"/>
    </xf>
    <xf numFmtId="41" fontId="4" fillId="0" borderId="18" xfId="1" applyFont="1" applyFill="1" applyBorder="1">
      <alignment vertical="center"/>
    </xf>
    <xf numFmtId="41" fontId="4" fillId="0" borderId="19" xfId="1" applyFont="1" applyFill="1" applyBorder="1">
      <alignment vertical="center"/>
    </xf>
    <xf numFmtId="9" fontId="0" fillId="2" borderId="4" xfId="1" applyNumberFormat="1" applyFont="1" applyFill="1" applyBorder="1">
      <alignment vertical="center"/>
    </xf>
    <xf numFmtId="41" fontId="6" fillId="0" borderId="3" xfId="1" applyFont="1" applyBorder="1">
      <alignment vertical="center"/>
    </xf>
    <xf numFmtId="41" fontId="7" fillId="0" borderId="4" xfId="1" applyFont="1" applyBorder="1">
      <alignment vertical="center"/>
    </xf>
    <xf numFmtId="41" fontId="0" fillId="2" borderId="5" xfId="1" applyFont="1" applyFill="1" applyBorder="1" applyAlignment="1">
      <alignment horizontal="center" vertical="center"/>
    </xf>
    <xf numFmtId="41" fontId="0" fillId="2" borderId="21" xfId="1" applyFont="1" applyFill="1" applyBorder="1" applyAlignment="1">
      <alignment horizontal="center" vertical="center"/>
    </xf>
    <xf numFmtId="41" fontId="8" fillId="0" borderId="16" xfId="1" applyFont="1" applyBorder="1" applyAlignment="1">
      <alignment vertical="center" wrapText="1"/>
    </xf>
    <xf numFmtId="41" fontId="9" fillId="0" borderId="5" xfId="1" applyFont="1" applyBorder="1">
      <alignment vertical="center"/>
    </xf>
    <xf numFmtId="41" fontId="0" fillId="3" borderId="22" xfId="1" applyFont="1" applyFill="1" applyBorder="1">
      <alignment vertical="center"/>
    </xf>
    <xf numFmtId="41" fontId="0" fillId="3" borderId="7" xfId="1" applyFont="1" applyFill="1" applyBorder="1">
      <alignment vertical="center"/>
    </xf>
    <xf numFmtId="41" fontId="0" fillId="3" borderId="7" xfId="1" applyFont="1" applyFill="1" applyBorder="1" applyAlignment="1">
      <alignment horizontal="center" vertical="center"/>
    </xf>
    <xf numFmtId="41" fontId="0" fillId="3" borderId="8" xfId="1" applyFont="1" applyFill="1" applyBorder="1">
      <alignment vertical="center"/>
    </xf>
    <xf numFmtId="41" fontId="0" fillId="3" borderId="17" xfId="1" applyFont="1" applyFill="1" applyBorder="1">
      <alignment vertical="center"/>
    </xf>
    <xf numFmtId="41" fontId="0" fillId="3" borderId="1" xfId="1" applyFont="1" applyFill="1" applyBorder="1">
      <alignment vertical="center"/>
    </xf>
    <xf numFmtId="41" fontId="0" fillId="3" borderId="1" xfId="1" applyFont="1" applyFill="1" applyBorder="1" applyAlignment="1">
      <alignment horizontal="center" vertical="center"/>
    </xf>
    <xf numFmtId="41" fontId="0" fillId="3" borderId="6" xfId="1" applyFont="1" applyFill="1" applyBorder="1">
      <alignment vertical="center"/>
    </xf>
    <xf numFmtId="41" fontId="10" fillId="0" borderId="3" xfId="1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41" fontId="5" fillId="0" borderId="5" xfId="1" applyFont="1" applyBorder="1" applyAlignment="1">
      <alignment horizontal="center" vertical="center"/>
    </xf>
    <xf numFmtId="41" fontId="5" fillId="0" borderId="15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7" fillId="0" borderId="24" xfId="1" applyFont="1" applyBorder="1" applyAlignment="1">
      <alignment horizontal="center" vertical="center"/>
    </xf>
    <xf numFmtId="41" fontId="7" fillId="0" borderId="25" xfId="1" applyFont="1" applyBorder="1" applyAlignment="1">
      <alignment horizontal="center" vertical="center"/>
    </xf>
    <xf numFmtId="41" fontId="7" fillId="0" borderId="26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2" borderId="23" xfId="1" applyFont="1" applyFill="1" applyBorder="1" applyAlignment="1">
      <alignment horizontal="center" vertical="center"/>
    </xf>
    <xf numFmtId="41" fontId="0" fillId="2" borderId="17" xfId="1" applyFont="1" applyFill="1" applyBorder="1" applyAlignment="1">
      <alignment horizontal="center" vertical="center"/>
    </xf>
    <xf numFmtId="41" fontId="0" fillId="2" borderId="22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13" workbookViewId="0">
      <selection activeCell="A27" sqref="A27:XFD30"/>
    </sheetView>
  </sheetViews>
  <sheetFormatPr defaultRowHeight="16.5"/>
  <cols>
    <col min="1" max="1" width="14.375" customWidth="1"/>
    <col min="2" max="2" width="11.125" customWidth="1"/>
    <col min="3" max="4" width="10.75" customWidth="1"/>
    <col min="5" max="6" width="11" customWidth="1"/>
    <col min="7" max="7" width="10.875" customWidth="1"/>
    <col min="8" max="8" width="10.375" customWidth="1"/>
    <col min="9" max="9" width="10.125" customWidth="1"/>
    <col min="10" max="10" width="10.5" customWidth="1"/>
    <col min="11" max="11" width="10.25" customWidth="1"/>
    <col min="12" max="12" width="13" customWidth="1"/>
  </cols>
  <sheetData>
    <row r="1" spans="1:12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27.75" customHeight="1" thickBot="1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25.5" customHeight="1">
      <c r="A3" s="13" t="s">
        <v>0</v>
      </c>
      <c r="B3" s="14"/>
      <c r="C3" s="36" t="s">
        <v>1</v>
      </c>
      <c r="D3" s="37"/>
      <c r="E3" s="38"/>
      <c r="F3" s="36" t="s">
        <v>2</v>
      </c>
      <c r="G3" s="37"/>
      <c r="H3" s="38"/>
      <c r="I3" s="36" t="s">
        <v>3</v>
      </c>
      <c r="J3" s="37"/>
      <c r="K3" s="38"/>
      <c r="L3" s="18" t="s">
        <v>17</v>
      </c>
    </row>
    <row r="4" spans="1:12" ht="23.25" thickBot="1">
      <c r="A4" s="5" t="s">
        <v>4</v>
      </c>
      <c r="B4" s="2"/>
      <c r="C4" s="39">
        <v>71900</v>
      </c>
      <c r="D4" s="40"/>
      <c r="E4" s="41"/>
      <c r="F4" s="39">
        <v>66710</v>
      </c>
      <c r="G4" s="40"/>
      <c r="H4" s="41"/>
      <c r="I4" s="39">
        <v>61520</v>
      </c>
      <c r="J4" s="40"/>
      <c r="K4" s="41"/>
      <c r="L4" s="17" t="s">
        <v>16</v>
      </c>
    </row>
    <row r="5" spans="1:12">
      <c r="A5" s="42" t="s">
        <v>10</v>
      </c>
      <c r="B5" s="3" t="s">
        <v>7</v>
      </c>
      <c r="C5" s="12">
        <v>0.2</v>
      </c>
      <c r="D5" s="12">
        <v>0.12</v>
      </c>
      <c r="E5" s="12">
        <v>0.08</v>
      </c>
      <c r="F5" s="12">
        <v>0.2</v>
      </c>
      <c r="G5" s="12">
        <v>0.12</v>
      </c>
      <c r="H5" s="12">
        <v>0.08</v>
      </c>
      <c r="I5" s="12">
        <v>0.2</v>
      </c>
      <c r="J5" s="12">
        <v>0.12</v>
      </c>
      <c r="K5" s="12">
        <v>0.08</v>
      </c>
      <c r="L5" s="15" t="s">
        <v>8</v>
      </c>
    </row>
    <row r="6" spans="1:12">
      <c r="A6" s="43"/>
      <c r="B6" s="1" t="s">
        <v>6</v>
      </c>
      <c r="C6" s="1">
        <f>C8*0.8</f>
        <v>1610560</v>
      </c>
      <c r="D6" s="1">
        <f>C8*0.88</f>
        <v>1771616</v>
      </c>
      <c r="E6" s="1">
        <f>C8*0.92</f>
        <v>1852144</v>
      </c>
      <c r="F6" s="1">
        <f>F8*0.8</f>
        <v>1494304</v>
      </c>
      <c r="G6" s="1">
        <f>F8*0.88</f>
        <v>1643734.4</v>
      </c>
      <c r="H6" s="1">
        <f>F8*0.92</f>
        <v>1718449.6</v>
      </c>
      <c r="I6" s="1">
        <f>I8*0.8</f>
        <v>1378048</v>
      </c>
      <c r="J6" s="1">
        <f>I8*0.88</f>
        <v>1515852.8</v>
      </c>
      <c r="K6" s="1">
        <f>I8*0.92</f>
        <v>1584755.2</v>
      </c>
      <c r="L6" s="4"/>
    </row>
    <row r="7" spans="1:12">
      <c r="A7" s="43"/>
      <c r="B7" s="1" t="s">
        <v>5</v>
      </c>
      <c r="C7" s="1">
        <f>C8*0.2</f>
        <v>402640</v>
      </c>
      <c r="D7" s="1">
        <f>C8*0.12</f>
        <v>241584</v>
      </c>
      <c r="E7" s="1">
        <f>C8*0.08</f>
        <v>161056</v>
      </c>
      <c r="F7" s="2">
        <f>F8*0.2</f>
        <v>373576</v>
      </c>
      <c r="G7" s="2">
        <f>F8*0.12</f>
        <v>224145.6</v>
      </c>
      <c r="H7" s="2">
        <f>F8*0.08</f>
        <v>149430.39999999999</v>
      </c>
      <c r="I7" s="2">
        <f>I8*0.2</f>
        <v>344512</v>
      </c>
      <c r="J7" s="2">
        <f>I8*0.12</f>
        <v>206707.19999999998</v>
      </c>
      <c r="K7" s="2">
        <f>I8*0.08</f>
        <v>137804.79999999999</v>
      </c>
      <c r="L7" s="6">
        <v>263200</v>
      </c>
    </row>
    <row r="8" spans="1:12" ht="17.25" thickBot="1">
      <c r="A8" s="44"/>
      <c r="B8" s="2" t="s">
        <v>15</v>
      </c>
      <c r="C8" s="33">
        <f>C4*28</f>
        <v>2013200</v>
      </c>
      <c r="D8" s="34"/>
      <c r="E8" s="35"/>
      <c r="F8" s="33">
        <f>F4*28</f>
        <v>1867880</v>
      </c>
      <c r="G8" s="34"/>
      <c r="H8" s="35"/>
      <c r="I8" s="33">
        <f>I4*28</f>
        <v>1722560</v>
      </c>
      <c r="J8" s="34"/>
      <c r="K8" s="35"/>
      <c r="L8" s="6"/>
    </row>
    <row r="9" spans="1:12" ht="21.75" customHeight="1" thickBot="1">
      <c r="A9" s="19" t="s">
        <v>9</v>
      </c>
      <c r="B9" s="20"/>
      <c r="C9" s="21">
        <f>C7+L7</f>
        <v>665840</v>
      </c>
      <c r="D9" s="21">
        <f>D7+L7</f>
        <v>504784</v>
      </c>
      <c r="E9" s="21">
        <f>E7+L7</f>
        <v>424256</v>
      </c>
      <c r="F9" s="21">
        <f>F7+L7</f>
        <v>636776</v>
      </c>
      <c r="G9" s="21">
        <f>G7+L7</f>
        <v>487345.6</v>
      </c>
      <c r="H9" s="21">
        <f>H7+L7</f>
        <v>412630.4</v>
      </c>
      <c r="I9" s="21">
        <f>I7+L7</f>
        <v>607712</v>
      </c>
      <c r="J9" s="21">
        <f>J7+L7</f>
        <v>469907.19999999995</v>
      </c>
      <c r="K9" s="21">
        <f>K7+L7</f>
        <v>401004.79999999999</v>
      </c>
      <c r="L9" s="22"/>
    </row>
    <row r="10" spans="1:12">
      <c r="A10" s="42" t="s">
        <v>11</v>
      </c>
      <c r="B10" s="3" t="s">
        <v>7</v>
      </c>
      <c r="C10" s="12">
        <v>0.2</v>
      </c>
      <c r="D10" s="12">
        <v>0.12</v>
      </c>
      <c r="E10" s="12">
        <v>0.08</v>
      </c>
      <c r="F10" s="12">
        <v>0.2</v>
      </c>
      <c r="G10" s="12">
        <v>0.12</v>
      </c>
      <c r="H10" s="12">
        <v>0.08</v>
      </c>
      <c r="I10" s="12">
        <v>0.2</v>
      </c>
      <c r="J10" s="12">
        <v>0.12</v>
      </c>
      <c r="K10" s="12">
        <v>0.08</v>
      </c>
      <c r="L10" s="15" t="s">
        <v>8</v>
      </c>
    </row>
    <row r="11" spans="1:12">
      <c r="A11" s="43"/>
      <c r="B11" s="1" t="s">
        <v>6</v>
      </c>
      <c r="C11" s="1">
        <f>C13*0.8</f>
        <v>1668080</v>
      </c>
      <c r="D11" s="1">
        <f>C13*0.88</f>
        <v>1834888</v>
      </c>
      <c r="E11" s="1">
        <f>C13*0.92</f>
        <v>1918292</v>
      </c>
      <c r="F11" s="1">
        <f>F13*0.8</f>
        <v>1547672</v>
      </c>
      <c r="G11" s="1">
        <f>F13*0.88</f>
        <v>1702439.2</v>
      </c>
      <c r="H11" s="1">
        <f>F13*0.92</f>
        <v>1779822.8</v>
      </c>
      <c r="I11" s="1">
        <f>I13*0.8</f>
        <v>1427264</v>
      </c>
      <c r="J11" s="1">
        <f>I13*0.88</f>
        <v>1569990.4</v>
      </c>
      <c r="K11" s="1">
        <f>I13*0.92</f>
        <v>1641353.6</v>
      </c>
      <c r="L11" s="4"/>
    </row>
    <row r="12" spans="1:12">
      <c r="A12" s="43"/>
      <c r="B12" s="2" t="s">
        <v>5</v>
      </c>
      <c r="C12" s="1">
        <f>C13*0.2</f>
        <v>417020</v>
      </c>
      <c r="D12" s="1">
        <f>C13*0.12</f>
        <v>250212</v>
      </c>
      <c r="E12" s="1">
        <f>C13*0.08</f>
        <v>166808</v>
      </c>
      <c r="F12" s="2">
        <f>F13*0.2</f>
        <v>386918</v>
      </c>
      <c r="G12" s="2">
        <f>F13*0.12</f>
        <v>232150.8</v>
      </c>
      <c r="H12" s="2">
        <f>F13*0.08</f>
        <v>154767.20000000001</v>
      </c>
      <c r="I12" s="2">
        <f>I13*0.2</f>
        <v>356816</v>
      </c>
      <c r="J12" s="2">
        <f>I13*0.12</f>
        <v>214089.60000000001</v>
      </c>
      <c r="K12" s="2">
        <f>I13*0.08</f>
        <v>142726.39999999999</v>
      </c>
      <c r="L12" s="6">
        <v>272600</v>
      </c>
    </row>
    <row r="13" spans="1:12" ht="17.25" thickBot="1">
      <c r="A13" s="44"/>
      <c r="B13" s="2" t="s">
        <v>15</v>
      </c>
      <c r="C13" s="33">
        <f>C4*29</f>
        <v>2085100</v>
      </c>
      <c r="D13" s="34"/>
      <c r="E13" s="35"/>
      <c r="F13" s="33">
        <f>F4*29</f>
        <v>1934590</v>
      </c>
      <c r="G13" s="34"/>
      <c r="H13" s="35"/>
      <c r="I13" s="33">
        <f>I4*29</f>
        <v>1784080</v>
      </c>
      <c r="J13" s="34"/>
      <c r="K13" s="35"/>
      <c r="L13" s="6"/>
    </row>
    <row r="14" spans="1:12" ht="21.75" customHeight="1" thickBot="1">
      <c r="A14" s="19" t="s">
        <v>9</v>
      </c>
      <c r="B14" s="20"/>
      <c r="C14" s="21">
        <f>C12+L12</f>
        <v>689620</v>
      </c>
      <c r="D14" s="21">
        <f>D12+L12</f>
        <v>522812</v>
      </c>
      <c r="E14" s="21">
        <f>E12+L12</f>
        <v>439408</v>
      </c>
      <c r="F14" s="21">
        <f>F12+L12</f>
        <v>659518</v>
      </c>
      <c r="G14" s="21">
        <f>G12+L12</f>
        <v>504750.8</v>
      </c>
      <c r="H14" s="21">
        <f>H12+L12</f>
        <v>427367.2</v>
      </c>
      <c r="I14" s="21">
        <f>I12+L12</f>
        <v>629416</v>
      </c>
      <c r="J14" s="21">
        <f>J12+L12</f>
        <v>486689.6</v>
      </c>
      <c r="K14" s="21">
        <f>K12+L12</f>
        <v>415326.4</v>
      </c>
      <c r="L14" s="22"/>
    </row>
    <row r="15" spans="1:12">
      <c r="A15" s="42" t="s">
        <v>12</v>
      </c>
      <c r="B15" s="7" t="s">
        <v>7</v>
      </c>
      <c r="C15" s="12">
        <v>0.2</v>
      </c>
      <c r="D15" s="12">
        <v>0.12</v>
      </c>
      <c r="E15" s="12">
        <v>0.08</v>
      </c>
      <c r="F15" s="12">
        <v>0.2</v>
      </c>
      <c r="G15" s="12">
        <v>0.12</v>
      </c>
      <c r="H15" s="12">
        <v>0.08</v>
      </c>
      <c r="I15" s="12">
        <v>0.2</v>
      </c>
      <c r="J15" s="12">
        <v>0.12</v>
      </c>
      <c r="K15" s="12">
        <v>0.08</v>
      </c>
      <c r="L15" s="16" t="s">
        <v>8</v>
      </c>
    </row>
    <row r="16" spans="1:12">
      <c r="A16" s="43"/>
      <c r="B16" s="8" t="s">
        <v>13</v>
      </c>
      <c r="C16" s="9">
        <f>C18*0.8</f>
        <v>1725600</v>
      </c>
      <c r="D16" s="9">
        <f>C18*0.88</f>
        <v>1898160</v>
      </c>
      <c r="E16" s="9">
        <f>C18*0.92</f>
        <v>1984440</v>
      </c>
      <c r="F16" s="10">
        <f>F18*0.8</f>
        <v>1601040</v>
      </c>
      <c r="G16" s="10">
        <f>F18*0.88</f>
        <v>1761144</v>
      </c>
      <c r="H16" s="10">
        <f>F18*0.92</f>
        <v>1841196</v>
      </c>
      <c r="I16" s="10">
        <f>I18*0.8</f>
        <v>1476480</v>
      </c>
      <c r="J16" s="10">
        <f>I18*0.88</f>
        <v>1624128</v>
      </c>
      <c r="K16" s="10">
        <f>I18*0.92</f>
        <v>1697952</v>
      </c>
      <c r="L16" s="11"/>
    </row>
    <row r="17" spans="1:12">
      <c r="A17" s="43"/>
      <c r="B17" s="2" t="s">
        <v>5</v>
      </c>
      <c r="C17" s="1">
        <f>C18*0.2</f>
        <v>431400</v>
      </c>
      <c r="D17" s="1">
        <f>C18*0.12</f>
        <v>258840</v>
      </c>
      <c r="E17" s="1">
        <f>C18*0.08</f>
        <v>172560</v>
      </c>
      <c r="F17" s="2">
        <f>F18*0.2</f>
        <v>400260</v>
      </c>
      <c r="G17" s="2">
        <f>F18*0.12</f>
        <v>240156</v>
      </c>
      <c r="H17" s="2">
        <f>F18*0.08</f>
        <v>160104</v>
      </c>
      <c r="I17" s="2">
        <f>I18*0.2</f>
        <v>369120</v>
      </c>
      <c r="J17" s="2">
        <f>I18*0.12</f>
        <v>221472</v>
      </c>
      <c r="K17" s="2">
        <f>I18*0.08</f>
        <v>147648</v>
      </c>
      <c r="L17" s="6">
        <v>282000</v>
      </c>
    </row>
    <row r="18" spans="1:12" ht="17.25" thickBot="1">
      <c r="A18" s="44"/>
      <c r="B18" s="2" t="s">
        <v>15</v>
      </c>
      <c r="C18" s="33">
        <f>C4*30</f>
        <v>2157000</v>
      </c>
      <c r="D18" s="34"/>
      <c r="E18" s="35"/>
      <c r="F18" s="33">
        <f>F4*30</f>
        <v>2001300</v>
      </c>
      <c r="G18" s="34"/>
      <c r="H18" s="35"/>
      <c r="I18" s="33">
        <f>I4*30</f>
        <v>1845600</v>
      </c>
      <c r="J18" s="34"/>
      <c r="K18" s="35"/>
      <c r="L18" s="6"/>
    </row>
    <row r="19" spans="1:12" ht="20.25" customHeight="1" thickBot="1">
      <c r="A19" s="23" t="s">
        <v>9</v>
      </c>
      <c r="B19" s="24"/>
      <c r="C19" s="25">
        <f>C17+L17</f>
        <v>713400</v>
      </c>
      <c r="D19" s="25">
        <f>D17+L17</f>
        <v>540840</v>
      </c>
      <c r="E19" s="25">
        <f>E17+L17</f>
        <v>454560</v>
      </c>
      <c r="F19" s="25">
        <f>F17+L17</f>
        <v>682260</v>
      </c>
      <c r="G19" s="25">
        <f>G17+L17</f>
        <v>522156</v>
      </c>
      <c r="H19" s="25">
        <f>H17+L17</f>
        <v>442104</v>
      </c>
      <c r="I19" s="25">
        <f>I17+L17</f>
        <v>651120</v>
      </c>
      <c r="J19" s="25">
        <f>J17+L17</f>
        <v>503472</v>
      </c>
      <c r="K19" s="25">
        <f>K17+L17</f>
        <v>429648</v>
      </c>
      <c r="L19" s="26"/>
    </row>
    <row r="20" spans="1:12">
      <c r="A20" s="42" t="s">
        <v>14</v>
      </c>
      <c r="B20" s="3" t="s">
        <v>7</v>
      </c>
      <c r="C20" s="12">
        <v>0.2</v>
      </c>
      <c r="D20" s="12">
        <v>0.12</v>
      </c>
      <c r="E20" s="12">
        <v>0.08</v>
      </c>
      <c r="F20" s="12">
        <v>0.2</v>
      </c>
      <c r="G20" s="12">
        <v>0.12</v>
      </c>
      <c r="H20" s="12">
        <v>0.08</v>
      </c>
      <c r="I20" s="12">
        <v>0.2</v>
      </c>
      <c r="J20" s="12">
        <v>0.12</v>
      </c>
      <c r="K20" s="12">
        <v>0.08</v>
      </c>
      <c r="L20" s="15" t="s">
        <v>8</v>
      </c>
    </row>
    <row r="21" spans="1:12">
      <c r="A21" s="43"/>
      <c r="B21" s="1" t="s">
        <v>6</v>
      </c>
      <c r="C21" s="1">
        <f>C23*0.8</f>
        <v>1783120</v>
      </c>
      <c r="D21" s="1">
        <f>C23*0.88</f>
        <v>1961432</v>
      </c>
      <c r="E21" s="1">
        <f>C23*0.92</f>
        <v>2050588</v>
      </c>
      <c r="F21" s="1">
        <f>F23*0.8</f>
        <v>1654408</v>
      </c>
      <c r="G21" s="1">
        <f>F23*0.88</f>
        <v>1819848.8</v>
      </c>
      <c r="H21" s="1">
        <f>F23*0.92</f>
        <v>1902569.2000000002</v>
      </c>
      <c r="I21" s="1">
        <f>I23*0.8</f>
        <v>1525696</v>
      </c>
      <c r="J21" s="1">
        <f>I23*0.88</f>
        <v>1678265.6</v>
      </c>
      <c r="K21" s="1">
        <f>I23*0.92</f>
        <v>1754550.4000000001</v>
      </c>
      <c r="L21" s="4"/>
    </row>
    <row r="22" spans="1:12">
      <c r="A22" s="43"/>
      <c r="B22" s="2" t="s">
        <v>5</v>
      </c>
      <c r="C22" s="1">
        <f>C23*0.2</f>
        <v>445780</v>
      </c>
      <c r="D22" s="1">
        <f>C23*0.12</f>
        <v>267468</v>
      </c>
      <c r="E22" s="1">
        <f>C23*0.08</f>
        <v>178312</v>
      </c>
      <c r="F22" s="2">
        <f>F23*0.2</f>
        <v>413602</v>
      </c>
      <c r="G22" s="2">
        <f>F23*0.12</f>
        <v>248161.19999999998</v>
      </c>
      <c r="H22" s="2">
        <f>F23*0.08</f>
        <v>165440.80000000002</v>
      </c>
      <c r="I22" s="2">
        <f>I23*0.2</f>
        <v>381424</v>
      </c>
      <c r="J22" s="2">
        <f>I23*0.12</f>
        <v>228854.39999999999</v>
      </c>
      <c r="K22" s="2">
        <f>I23*0.08</f>
        <v>152569.60000000001</v>
      </c>
      <c r="L22" s="6">
        <v>291400</v>
      </c>
    </row>
    <row r="23" spans="1:12" ht="17.25" thickBot="1">
      <c r="A23" s="44"/>
      <c r="B23" s="2" t="s">
        <v>15</v>
      </c>
      <c r="C23" s="33">
        <f>C4*31</f>
        <v>2228900</v>
      </c>
      <c r="D23" s="34"/>
      <c r="E23" s="35"/>
      <c r="F23" s="33">
        <f>F4*31</f>
        <v>2068010</v>
      </c>
      <c r="G23" s="34"/>
      <c r="H23" s="35"/>
      <c r="I23" s="33">
        <f>I4*31</f>
        <v>1907120</v>
      </c>
      <c r="J23" s="34"/>
      <c r="K23" s="35"/>
      <c r="L23" s="6"/>
    </row>
    <row r="24" spans="1:12" ht="21.75" customHeight="1" thickBot="1">
      <c r="A24" s="19" t="s">
        <v>9</v>
      </c>
      <c r="B24" s="20"/>
      <c r="C24" s="21">
        <f>C22+L22</f>
        <v>737180</v>
      </c>
      <c r="D24" s="21">
        <f>D22+L22</f>
        <v>558868</v>
      </c>
      <c r="E24" s="21">
        <f>E22+L22</f>
        <v>469712</v>
      </c>
      <c r="F24" s="21">
        <f>F22+L22</f>
        <v>705002</v>
      </c>
      <c r="G24" s="21">
        <f>G22+L22</f>
        <v>539561.19999999995</v>
      </c>
      <c r="H24" s="21">
        <f>H22+L22</f>
        <v>456840.80000000005</v>
      </c>
      <c r="I24" s="21">
        <f>I22+L22</f>
        <v>672824</v>
      </c>
      <c r="J24" s="21">
        <f>J22+L22</f>
        <v>520254.4</v>
      </c>
      <c r="K24" s="21">
        <f>K22+L22</f>
        <v>443969.6</v>
      </c>
      <c r="L24" s="22"/>
    </row>
    <row r="25" spans="1:12" ht="15" customHeight="1"/>
    <row r="26" spans="1:12" hidden="1"/>
    <row r="27" spans="1:12">
      <c r="C27" s="45" t="s">
        <v>19</v>
      </c>
      <c r="D27" s="46"/>
      <c r="E27" s="46"/>
      <c r="F27" s="46"/>
      <c r="G27" s="46"/>
      <c r="H27" s="47"/>
    </row>
    <row r="28" spans="1:12">
      <c r="C28" s="48"/>
      <c r="D28" s="49"/>
      <c r="E28" s="49"/>
      <c r="F28" s="49"/>
      <c r="G28" s="49"/>
      <c r="H28" s="50"/>
    </row>
    <row r="29" spans="1:12">
      <c r="C29" s="48"/>
      <c r="D29" s="49"/>
      <c r="E29" s="49"/>
      <c r="F29" s="49"/>
      <c r="G29" s="49"/>
      <c r="H29" s="50"/>
    </row>
    <row r="30" spans="1:12" ht="54.75" customHeight="1">
      <c r="C30" s="51"/>
      <c r="D30" s="52"/>
      <c r="E30" s="52"/>
      <c r="F30" s="52"/>
      <c r="G30" s="52"/>
      <c r="H30" s="53"/>
    </row>
  </sheetData>
  <mergeCells count="24">
    <mergeCell ref="C27:H30"/>
    <mergeCell ref="C23:E23"/>
    <mergeCell ref="F23:H23"/>
    <mergeCell ref="I23:K23"/>
    <mergeCell ref="A5:A8"/>
    <mergeCell ref="A10:A13"/>
    <mergeCell ref="A15:A18"/>
    <mergeCell ref="A20:A23"/>
    <mergeCell ref="C13:E13"/>
    <mergeCell ref="F13:H13"/>
    <mergeCell ref="I13:K13"/>
    <mergeCell ref="C18:E18"/>
    <mergeCell ref="F18:H18"/>
    <mergeCell ref="I18:K18"/>
    <mergeCell ref="A1:L2"/>
    <mergeCell ref="C8:E8"/>
    <mergeCell ref="C3:E3"/>
    <mergeCell ref="C4:E4"/>
    <mergeCell ref="F3:H3"/>
    <mergeCell ref="F4:H4"/>
    <mergeCell ref="I3:K3"/>
    <mergeCell ref="I4:K4"/>
    <mergeCell ref="I8:K8"/>
    <mergeCell ref="F8:H8"/>
  </mergeCells>
  <phoneticPr fontId="1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desk1</dc:creator>
  <cp:lastModifiedBy>desk1</cp:lastModifiedBy>
  <cp:lastPrinted>2021-01-08T07:45:50Z</cp:lastPrinted>
  <dcterms:created xsi:type="dcterms:W3CDTF">2020-05-25T04:59:53Z</dcterms:created>
  <dcterms:modified xsi:type="dcterms:W3CDTF">2021-01-08T08:04:13Z</dcterms:modified>
</cp:coreProperties>
</file>