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80" yWindow="120" windowWidth="15480" windowHeight="133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5" i="1"/>
  <c r="H16" s="1"/>
  <c r="H5" l="1"/>
  <c r="G6" l="1"/>
  <c r="G4"/>
  <c r="E5"/>
  <c r="E6"/>
  <c r="E4"/>
  <c r="C5"/>
  <c r="C6"/>
  <c r="C4"/>
  <c r="H17" l="1"/>
  <c r="H6"/>
  <c r="D17" s="1"/>
  <c r="F6"/>
  <c r="C17" s="1"/>
  <c r="G17"/>
  <c r="D6"/>
  <c r="F17"/>
  <c r="F5"/>
  <c r="C16" s="1"/>
  <c r="G16"/>
  <c r="D5"/>
  <c r="F16"/>
  <c r="F15"/>
  <c r="D4"/>
  <c r="H4"/>
  <c r="D15" s="1"/>
  <c r="H15"/>
  <c r="F4"/>
  <c r="G15"/>
  <c r="D16"/>
</calcChain>
</file>

<file path=xl/sharedStrings.xml><?xml version="1.0" encoding="utf-8"?>
<sst xmlns="http://schemas.openxmlformats.org/spreadsheetml/2006/main" count="44" uniqueCount="32">
  <si>
    <t>▣ 비급여 대상 및 항목별 비용</t>
    <phoneticPr fontId="2" type="noConversion"/>
  </si>
  <si>
    <t>1일수가</t>
    <phoneticPr fontId="2" type="noConversion"/>
  </si>
  <si>
    <t>28일(수가)</t>
    <phoneticPr fontId="2" type="noConversion"/>
  </si>
  <si>
    <t>30일(수가)</t>
    <phoneticPr fontId="2" type="noConversion"/>
  </si>
  <si>
    <t>31일(수가)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</si>
  <si>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</si>
  <si>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</si>
  <si>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</si>
  <si>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비급여종류 및 
비용</t>
    <phoneticPr fontId="2" type="noConversion"/>
  </si>
  <si>
    <t>항목</t>
    <phoneticPr fontId="2" type="noConversion"/>
  </si>
  <si>
    <t>28일</t>
    <phoneticPr fontId="2" type="noConversion"/>
  </si>
  <si>
    <t>30일</t>
    <phoneticPr fontId="2" type="noConversion"/>
  </si>
  <si>
    <t>31일</t>
    <phoneticPr fontId="2" type="noConversion"/>
  </si>
  <si>
    <t>▣월 이용료 본인부담금액(20%+비급여)</t>
    <phoneticPr fontId="2" type="noConversion"/>
  </si>
  <si>
    <t>▣ 월 이용료 본인부담금액(20%+비급여)</t>
    <phoneticPr fontId="2" type="noConversion"/>
  </si>
  <si>
    <t>▣ 등외자 입소비용</t>
    <phoneticPr fontId="2" type="noConversion"/>
  </si>
  <si>
    <t>▣ 급여의 내용 및 금액(차상위자-10%감면, 수급자-전액면제)</t>
    <phoneticPr fontId="2" type="noConversion"/>
  </si>
  <si>
    <t>▣의료수급권자, 감경대상자 월 이용료 본인부담금액(10%+비급여)</t>
    <phoneticPr fontId="2" type="noConversion"/>
  </si>
  <si>
    <t>28일</t>
    <phoneticPr fontId="2" type="noConversion"/>
  </si>
  <si>
    <t>30일</t>
    <phoneticPr fontId="2" type="noConversion"/>
  </si>
  <si>
    <t>31일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</si>
  <si>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</si>
  <si>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</si>
  <si>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</si>
  <si>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단가/일</t>
    <phoneticPr fontId="2" type="noConversion"/>
  </si>
  <si>
    <t>28일
(20%본인부담)</t>
    <phoneticPr fontId="2" type="noConversion"/>
  </si>
  <si>
    <t>31일
(20%본인부담)</t>
    <phoneticPr fontId="2" type="noConversion"/>
  </si>
  <si>
    <t>30일
(20%본인부담)</t>
    <phoneticPr fontId="2" type="noConversion"/>
  </si>
  <si>
    <t>1일당</t>
    <phoneticPr fontId="2" type="noConversion"/>
  </si>
  <si>
    <t>한 달</t>
    <phoneticPr fontId="2" type="noConversion"/>
  </si>
  <si>
    <t>2018년 이용료 현황</t>
    <phoneticPr fontId="2" type="noConversion"/>
  </si>
  <si>
    <t>식재료비,간식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</si>
</sst>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rgb="FF7030A0"/>
      <name val="맑은 고딕"/>
      <family val="3"/>
      <charset val="129"/>
      <scheme val="minor"/>
    </font>
    <font>
      <sz val="12"/>
      <color rgb="FF7030A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E"/>
        <bgColor indexed="64"/>
      </patternFill>
    </fill>
    <fill>
      <patternFill patternType="solid">
        <fgColor rgb="FFFDEBB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41" fontId="3" fillId="0" borderId="0" xfId="1" applyFont="1" applyBorder="1" applyAlignment="1">
      <alignment vertical="center"/>
    </xf>
    <xf numFmtId="41" fontId="3" fillId="0" borderId="0" xfId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1" fontId="3" fillId="3" borderId="1" xfId="1" applyFont="1" applyFill="1" applyBorder="1" applyAlignment="1">
      <alignment horizontal="center" vertical="center"/>
    </xf>
    <xf numFmtId="41" fontId="3" fillId="3" borderId="1" xfId="1" applyFont="1" applyFill="1" applyBorder="1" applyAlignment="1">
      <alignment vertical="center"/>
    </xf>
    <xf numFmtId="41" fontId="3" fillId="3" borderId="8" xfId="1" applyFont="1" applyFill="1" applyBorder="1" applyAlignment="1">
      <alignment horizontal="center" vertical="center"/>
    </xf>
    <xf numFmtId="41" fontId="3" fillId="3" borderId="8" xfId="1" applyFont="1" applyFill="1" applyBorder="1" applyAlignment="1">
      <alignment vertical="center"/>
    </xf>
    <xf numFmtId="41" fontId="3" fillId="3" borderId="6" xfId="1" applyFont="1" applyFill="1" applyBorder="1" applyAlignment="1">
      <alignment horizontal="center" vertical="center"/>
    </xf>
    <xf numFmtId="41" fontId="3" fillId="3" borderId="9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1" fontId="3" fillId="3" borderId="0" xfId="1" applyFont="1" applyFill="1" applyBorder="1" applyAlignment="1">
      <alignment horizontal="center" vertical="center"/>
    </xf>
    <xf numFmtId="41" fontId="3" fillId="0" borderId="16" xfId="1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1" fontId="3" fillId="3" borderId="0" xfId="1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center" vertical="center"/>
    </xf>
    <xf numFmtId="41" fontId="3" fillId="3" borderId="20" xfId="1" applyFont="1" applyFill="1" applyBorder="1" applyAlignment="1">
      <alignment horizontal="center" vertical="center"/>
    </xf>
    <xf numFmtId="41" fontId="3" fillId="3" borderId="13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41" fontId="3" fillId="3" borderId="13" xfId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 wrapText="1"/>
    </xf>
    <xf numFmtId="41" fontId="4" fillId="3" borderId="6" xfId="1" applyFont="1" applyFill="1" applyBorder="1" applyAlignment="1">
      <alignment vertical="center" wrapText="1"/>
    </xf>
    <xf numFmtId="41" fontId="4" fillId="3" borderId="9" xfId="1" applyFont="1" applyFill="1" applyBorder="1" applyAlignment="1">
      <alignment vertical="center" wrapText="1"/>
    </xf>
    <xf numFmtId="3" fontId="0" fillId="0" borderId="9" xfId="0" applyNumberForma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DEBBF"/>
      <color rgb="FF99FFCE"/>
      <color rgb="FFCDEEFF"/>
      <color rgb="FFCCFFCC"/>
      <color rgb="FF99FF99"/>
      <color rgb="FFFFCCFF"/>
      <color rgb="FFFFCC66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N18" sqref="N18"/>
    </sheetView>
  </sheetViews>
  <sheetFormatPr defaultRowHeight="16.5"/>
  <cols>
    <col min="1" max="1" width="9.625" customWidth="1"/>
    <col min="2" max="8" width="14.75" customWidth="1"/>
  </cols>
  <sheetData>
    <row r="1" spans="1:9" ht="47.25" customHeight="1" thickBot="1">
      <c r="A1" s="42" t="s">
        <v>30</v>
      </c>
      <c r="B1" s="43"/>
      <c r="C1" s="43"/>
      <c r="D1" s="43"/>
      <c r="E1" s="43"/>
      <c r="F1" s="43"/>
      <c r="G1" s="43"/>
      <c r="H1" s="43"/>
    </row>
    <row r="2" spans="1:9" ht="40.5" customHeight="1">
      <c r="A2" s="57" t="s">
        <v>16</v>
      </c>
      <c r="B2" s="58"/>
      <c r="C2" s="58"/>
      <c r="D2" s="58"/>
      <c r="E2" s="58"/>
      <c r="F2" s="58"/>
      <c r="G2" s="58"/>
      <c r="H2" s="59"/>
    </row>
    <row r="3" spans="1:9" s="1" customFormat="1" ht="34.5" customHeight="1">
      <c r="A3" s="9"/>
      <c r="B3" s="10" t="s">
        <v>1</v>
      </c>
      <c r="C3" s="10" t="s">
        <v>2</v>
      </c>
      <c r="D3" s="34" t="s">
        <v>25</v>
      </c>
      <c r="E3" s="10" t="s">
        <v>3</v>
      </c>
      <c r="F3" s="34" t="s">
        <v>27</v>
      </c>
      <c r="G3" s="10" t="s">
        <v>4</v>
      </c>
      <c r="H3" s="35" t="s">
        <v>26</v>
      </c>
    </row>
    <row r="4" spans="1:9" s="1" customFormat="1" ht="34.5" customHeight="1">
      <c r="A4" s="32" t="s">
        <v>21</v>
      </c>
      <c r="B4" s="11">
        <v>65190</v>
      </c>
      <c r="C4" s="11">
        <f>B4*28</f>
        <v>1825320</v>
      </c>
      <c r="D4" s="12">
        <f>ROUNDDOWN(SUM(C4*0.2),-1)</f>
        <v>365060</v>
      </c>
      <c r="E4" s="11">
        <f>B4*30</f>
        <v>1955700</v>
      </c>
      <c r="F4" s="12">
        <f>ROUNDDOWN(SUM(E4*0.2),-1)</f>
        <v>391140</v>
      </c>
      <c r="G4" s="12">
        <f>B4*31</f>
        <v>2020890</v>
      </c>
      <c r="H4" s="18">
        <f>ROUNDDOWN(SUM(G4*0.2),-1)</f>
        <v>404170</v>
      </c>
    </row>
    <row r="5" spans="1:9" s="1" customFormat="1" ht="34.5" customHeight="1">
      <c r="A5" s="32" t="s">
        <v>22</v>
      </c>
      <c r="B5" s="11">
        <v>60490</v>
      </c>
      <c r="C5" s="11">
        <f t="shared" ref="C5:C6" si="0">B5*28</f>
        <v>1693720</v>
      </c>
      <c r="D5" s="12">
        <f>ROUNDDOWN(SUM(C5*0.2),-1)</f>
        <v>338740</v>
      </c>
      <c r="E5" s="11">
        <f t="shared" ref="E5:E6" si="1">B5*30</f>
        <v>1814700</v>
      </c>
      <c r="F5" s="12">
        <f t="shared" ref="F5:F6" si="2">ROUNDDOWN(SUM(E5*0.2),-1)</f>
        <v>362940</v>
      </c>
      <c r="G5" s="12">
        <f t="shared" ref="G5:G6" si="3">B5*31</f>
        <v>1875190</v>
      </c>
      <c r="H5" s="18">
        <f t="shared" ref="H5:H6" si="4">ROUNDDOWN(SUM(G5*0.2),-1)</f>
        <v>375030</v>
      </c>
    </row>
    <row r="6" spans="1:9" s="1" customFormat="1" ht="34.5" customHeight="1" thickBot="1">
      <c r="A6" s="33" t="s">
        <v>23</v>
      </c>
      <c r="B6" s="13">
        <v>55780</v>
      </c>
      <c r="C6" s="13">
        <f t="shared" si="0"/>
        <v>1561840</v>
      </c>
      <c r="D6" s="14">
        <f>ROUNDDOWN(SUM(C6*0.2),-1)</f>
        <v>312360</v>
      </c>
      <c r="E6" s="13">
        <f t="shared" si="1"/>
        <v>1673400</v>
      </c>
      <c r="F6" s="14">
        <f t="shared" si="2"/>
        <v>334680</v>
      </c>
      <c r="G6" s="14">
        <f t="shared" si="3"/>
        <v>1729180</v>
      </c>
      <c r="H6" s="41">
        <f t="shared" si="4"/>
        <v>345830</v>
      </c>
    </row>
    <row r="7" spans="1:9" s="1" customFormat="1" ht="22.5" customHeight="1" thickBot="1">
      <c r="A7" s="4"/>
      <c r="B7" s="5"/>
      <c r="C7" s="5"/>
      <c r="D7" s="6"/>
      <c r="E7" s="5"/>
      <c r="F7" s="6"/>
      <c r="G7" s="6"/>
    </row>
    <row r="8" spans="1:9" s="1" customFormat="1" ht="34.5" customHeight="1">
      <c r="A8" s="54" t="s">
        <v>0</v>
      </c>
      <c r="B8" s="55"/>
      <c r="C8" s="55"/>
      <c r="D8" s="55"/>
      <c r="E8" s="55"/>
      <c r="F8" s="56"/>
      <c r="G8" s="49" t="s">
        <v>15</v>
      </c>
      <c r="H8" s="50"/>
    </row>
    <row r="9" spans="1:9" s="1" customFormat="1" ht="29.25" customHeight="1">
      <c r="A9" s="44" t="s">
        <v>8</v>
      </c>
      <c r="B9" s="22" t="s">
        <v>9</v>
      </c>
      <c r="C9" s="29" t="s">
        <v>24</v>
      </c>
      <c r="D9" s="29" t="s">
        <v>18</v>
      </c>
      <c r="E9" s="29" t="s">
        <v>19</v>
      </c>
      <c r="F9" s="31" t="s">
        <v>20</v>
      </c>
      <c r="G9" s="38" t="s">
        <v>28</v>
      </c>
      <c r="H9" s="39">
        <v>50000</v>
      </c>
      <c r="I9" s="23"/>
    </row>
    <row r="10" spans="1:9" s="1" customFormat="1" ht="36" customHeight="1" thickBot="1">
      <c r="A10" s="45"/>
      <c r="B10" s="26" t="s">
        <v>31</v>
      </c>
      <c r="C10" s="13">
        <v>7000</v>
      </c>
      <c r="D10" s="13">
        <v>196000</v>
      </c>
      <c r="E10" s="13">
        <v>210000</v>
      </c>
      <c r="F10" s="37">
        <v>217000</v>
      </c>
      <c r="G10" s="17" t="s">
        <v>29</v>
      </c>
      <c r="H10" s="40">
        <v>1500000</v>
      </c>
    </row>
    <row r="11" spans="1:9" s="1" customFormat="1" ht="17.25" customHeight="1">
      <c r="A11" s="36"/>
      <c r="B11" s="24"/>
      <c r="C11" s="20"/>
      <c r="D11" s="20"/>
      <c r="E11" s="20"/>
      <c r="F11" s="25"/>
      <c r="G11" s="2"/>
    </row>
    <row r="12" spans="1:9" s="1" customFormat="1" ht="8.25" customHeight="1" thickBot="1">
      <c r="A12" s="19"/>
      <c r="B12" s="19"/>
      <c r="C12" s="5"/>
      <c r="D12" s="21"/>
      <c r="E12" s="5"/>
      <c r="F12" s="7"/>
      <c r="G12" s="2"/>
    </row>
    <row r="13" spans="1:9" s="1" customFormat="1" ht="37.5" customHeight="1">
      <c r="A13" s="51" t="s">
        <v>14</v>
      </c>
      <c r="B13" s="52"/>
      <c r="C13" s="52"/>
      <c r="D13" s="53"/>
      <c r="E13" s="46" t="s">
        <v>17</v>
      </c>
      <c r="F13" s="47"/>
      <c r="G13" s="47"/>
      <c r="H13" s="48"/>
    </row>
    <row r="14" spans="1:9" s="1" customFormat="1" ht="24.75" customHeight="1">
      <c r="A14" s="9"/>
      <c r="B14" s="29" t="s">
        <v>18</v>
      </c>
      <c r="C14" s="29" t="s">
        <v>19</v>
      </c>
      <c r="D14" s="31" t="s">
        <v>20</v>
      </c>
      <c r="E14" s="9"/>
      <c r="F14" s="29" t="s">
        <v>18</v>
      </c>
      <c r="G14" s="29" t="s">
        <v>19</v>
      </c>
      <c r="H14" s="30" t="s">
        <v>20</v>
      </c>
    </row>
    <row r="15" spans="1:9" s="1" customFormat="1" ht="24.75" customHeight="1">
      <c r="A15" s="32" t="s">
        <v>21</v>
      </c>
      <c r="B15" s="12">
        <v>561060</v>
      </c>
      <c r="C15" s="11">
        <v>601140</v>
      </c>
      <c r="D15" s="27">
        <f>H4+$F$10</f>
        <v>621170</v>
      </c>
      <c r="E15" s="32" t="s">
        <v>21</v>
      </c>
      <c r="F15" s="11">
        <f>ROUNDDOWN(SUM(C4*0.1+$D$10),-1)</f>
        <v>378530</v>
      </c>
      <c r="G15" s="11">
        <f>E4*0.1+$E$10</f>
        <v>405570</v>
      </c>
      <c r="H15" s="15">
        <f>ROUNDDOWN(SUM(G4*0.1+$F$10),-1)</f>
        <v>419080</v>
      </c>
    </row>
    <row r="16" spans="1:9" s="1" customFormat="1" ht="29.25" customHeight="1">
      <c r="A16" s="32" t="s">
        <v>22</v>
      </c>
      <c r="B16" s="12">
        <v>534740</v>
      </c>
      <c r="C16" s="11">
        <f>F5+$E$10</f>
        <v>572940</v>
      </c>
      <c r="D16" s="27">
        <f t="shared" ref="D16:D17" si="5">H5+$F$10</f>
        <v>592030</v>
      </c>
      <c r="E16" s="32" t="s">
        <v>22</v>
      </c>
      <c r="F16" s="11">
        <f t="shared" ref="F16:F17" si="6">ROUNDDOWN(SUM(C5*0.1+$D$10),-1)</f>
        <v>365370</v>
      </c>
      <c r="G16" s="11">
        <f t="shared" ref="G16:G17" si="7">E5*0.1+$E$10</f>
        <v>391470</v>
      </c>
      <c r="H16" s="15">
        <f t="shared" ref="H16:H17" si="8">ROUNDDOWN(SUM(G5*0.1+$F$10),-1)</f>
        <v>404510</v>
      </c>
    </row>
    <row r="17" spans="1:8" s="1" customFormat="1" ht="26.25" customHeight="1" thickBot="1">
      <c r="A17" s="33" t="s">
        <v>23</v>
      </c>
      <c r="B17" s="13">
        <v>508360</v>
      </c>
      <c r="C17" s="13">
        <f>F6+$E$10</f>
        <v>544680</v>
      </c>
      <c r="D17" s="28">
        <f t="shared" si="5"/>
        <v>562830</v>
      </c>
      <c r="E17" s="33" t="s">
        <v>23</v>
      </c>
      <c r="F17" s="13">
        <f t="shared" si="6"/>
        <v>352180</v>
      </c>
      <c r="G17" s="13">
        <f t="shared" si="7"/>
        <v>377340</v>
      </c>
      <c r="H17" s="16">
        <f t="shared" si="8"/>
        <v>389910</v>
      </c>
    </row>
    <row r="18" spans="1:8">
      <c r="A18" s="1"/>
      <c r="B18" s="1"/>
      <c r="C18" s="1"/>
      <c r="D18" s="1"/>
      <c r="E18" s="1"/>
      <c r="F18" s="1"/>
      <c r="G18" s="1"/>
    </row>
  </sheetData>
  <mergeCells count="7">
    <mergeCell ref="A1:H1"/>
    <mergeCell ref="A9:A10"/>
    <mergeCell ref="E13:H13"/>
    <mergeCell ref="G8:H8"/>
    <mergeCell ref="A13:D13"/>
    <mergeCell ref="A8:F8"/>
    <mergeCell ref="A2:H2"/>
  </mergeCells>
  <phoneticPr fontId="2" type="noConversion"/>
  <pageMargins left="0.70866141732283472" right="0.26" top="0.24" bottom="0.12" header="0.21" footer="0.15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C13" sqref="C13"/>
    </sheetView>
  </sheetViews>
  <sheetFormatPr defaultRowHeight="16.5"/>
  <cols>
    <col min="2" max="2" width="9" customWidth="1"/>
    <col min="3" max="3" width="12.875" customWidth="1"/>
    <col min="4" max="4" width="16.875" customWidth="1"/>
  </cols>
  <sheetData>
    <row r="1" spans="1:4" ht="17.25">
      <c r="A1" s="60" t="s">
        <v>13</v>
      </c>
      <c r="B1" s="60"/>
      <c r="C1" s="60"/>
      <c r="D1" s="60"/>
    </row>
    <row r="2" spans="1:4" ht="17.25">
      <c r="A2" s="8"/>
      <c r="B2" s="8" t="s">
        <v>10</v>
      </c>
      <c r="C2" s="8" t="s">
        <v>11</v>
      </c>
      <c r="D2" s="8" t="s">
        <v>12</v>
      </c>
    </row>
    <row r="3" spans="1:4" ht="17.25">
      <c r="A3" s="8" t="s">
        <v>5</v>
      </c>
      <c r="B3" s="3">
        <v>499072</v>
      </c>
      <c r="C3" s="3">
        <v>534720</v>
      </c>
      <c r="D3" s="3">
        <v>552544</v>
      </c>
    </row>
    <row r="4" spans="1:4" ht="17.25">
      <c r="A4" s="8" t="s">
        <v>6</v>
      </c>
      <c r="B4" s="3">
        <v>478352</v>
      </c>
      <c r="C4" s="3">
        <v>512520</v>
      </c>
      <c r="D4" s="3">
        <v>529604</v>
      </c>
    </row>
    <row r="5" spans="1:4" ht="17.25">
      <c r="A5" s="8" t="s">
        <v>7</v>
      </c>
      <c r="B5" s="3">
        <v>457576</v>
      </c>
      <c r="C5" s="3">
        <v>490260</v>
      </c>
      <c r="D5" s="3">
        <v>506602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서영식</cp:lastModifiedBy>
  <cp:lastPrinted>2018-07-10T08:51:13Z</cp:lastPrinted>
  <dcterms:created xsi:type="dcterms:W3CDTF">2012-03-30T00:37:08Z</dcterms:created>
  <dcterms:modified xsi:type="dcterms:W3CDTF">2018-07-10T08:53:01Z</dcterms:modified>
</cp:coreProperties>
</file>