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8780" windowHeight="12210" tabRatio="591"/>
  </bookViews>
  <sheets>
    <sheet name="주간식단표" sheetId="1" r:id="rId1"/>
    <sheet name="월" sheetId="2" r:id="rId2"/>
    <sheet name="화" sheetId="3" r:id="rId3"/>
    <sheet name="수" sheetId="4" r:id="rId4"/>
    <sheet name="목" sheetId="5" r:id="rId5"/>
    <sheet name="금" sheetId="6" r:id="rId6"/>
    <sheet name="토" sheetId="7" r:id="rId7"/>
    <sheet name="일" sheetId="8" r:id="rId8"/>
    <sheet name="월보검" sheetId="9" r:id="rId9"/>
    <sheet name="화보검" sheetId="10" r:id="rId10"/>
    <sheet name="수보검" sheetId="11" r:id="rId11"/>
    <sheet name="목보검" sheetId="13" r:id="rId12"/>
    <sheet name="금보검" sheetId="12" r:id="rId13"/>
    <sheet name="토보검" sheetId="14" r:id="rId14"/>
    <sheet name="일보검" sheetId="15" r:id="rId15"/>
    <sheet name="보존식 기록지" sheetId="16" r:id="rId16"/>
    <sheet name="Sheet2" sheetId="18" r:id="rId17"/>
  </sheets>
  <definedNames>
    <definedName name="_xlnm.Print_Area" localSheetId="15">'보존식 기록지'!$A$1:$M$151</definedName>
    <definedName name="_xlnm.Print_Area" localSheetId="0">주간식단표!$A$1:$I$25</definedName>
  </definedNames>
  <calcPr calcId="124519"/>
</workbook>
</file>

<file path=xl/calcChain.xml><?xml version="1.0" encoding="utf-8"?>
<calcChain xmlns="http://schemas.openxmlformats.org/spreadsheetml/2006/main">
  <c r="I15" i="8"/>
  <c r="H7" i="15" s="1"/>
  <c r="B35" s="1"/>
  <c r="B141" i="16" s="1"/>
  <c r="C10" i="7"/>
  <c r="C5" i="14" s="1"/>
  <c r="B16" s="1"/>
  <c r="H78" i="16" s="1"/>
  <c r="H8" i="10"/>
  <c r="G8"/>
  <c r="H8" i="11"/>
  <c r="G8"/>
  <c r="H8" i="13"/>
  <c r="G8"/>
  <c r="H8" i="12"/>
  <c r="G8"/>
  <c r="H8" i="14"/>
  <c r="G8"/>
  <c r="H8" i="15"/>
  <c r="G8"/>
  <c r="H8" i="9"/>
  <c r="G8"/>
  <c r="R14" i="6"/>
  <c r="B38" i="12" s="1"/>
  <c r="B132" i="16"/>
  <c r="B122"/>
  <c r="H94"/>
  <c r="B94"/>
  <c r="H84"/>
  <c r="B84"/>
  <c r="H55"/>
  <c r="B55"/>
  <c r="H45"/>
  <c r="B45"/>
  <c r="H20"/>
  <c r="B20"/>
  <c r="H10"/>
  <c r="B10"/>
  <c r="B37" i="15"/>
  <c r="B37" i="14"/>
  <c r="B37" i="13"/>
  <c r="B37" i="12"/>
  <c r="B37" i="11"/>
  <c r="B37" i="10"/>
  <c r="B37" i="9"/>
  <c r="B3"/>
  <c r="B3" i="16" s="1"/>
  <c r="I7" i="15"/>
  <c r="B36" s="1"/>
  <c r="I6"/>
  <c r="B29" s="1"/>
  <c r="I5"/>
  <c r="B22" s="1"/>
  <c r="F15" i="8"/>
  <c r="H6" i="15" s="1"/>
  <c r="B28" s="1"/>
  <c r="B131" i="16" s="1"/>
  <c r="C15" i="8"/>
  <c r="H5" i="15" s="1"/>
  <c r="B21" s="1"/>
  <c r="B121" i="16" s="1"/>
  <c r="R14" i="8"/>
  <c r="B38" i="15" s="1"/>
  <c r="I14" i="8"/>
  <c r="G7" i="15" s="1"/>
  <c r="B34" s="1"/>
  <c r="B140" i="16" s="1"/>
  <c r="F14" i="8"/>
  <c r="G6" i="15" s="1"/>
  <c r="B27" s="1"/>
  <c r="B130" i="16" s="1"/>
  <c r="C14" i="8"/>
  <c r="G5" i="15" s="1"/>
  <c r="B20" s="1"/>
  <c r="B120" i="16" s="1"/>
  <c r="I13" i="8"/>
  <c r="F7" i="15" s="1"/>
  <c r="B33" s="1"/>
  <c r="B139" i="16" s="1"/>
  <c r="F13" i="8"/>
  <c r="F6" i="15" s="1"/>
  <c r="B26" s="1"/>
  <c r="B129" i="16" s="1"/>
  <c r="C13" i="8"/>
  <c r="F5" i="15" s="1"/>
  <c r="B19" s="1"/>
  <c r="B119" i="16" s="1"/>
  <c r="I12" i="8"/>
  <c r="E7" i="15" s="1"/>
  <c r="B32" s="1"/>
  <c r="B138" i="16" s="1"/>
  <c r="F12" i="8"/>
  <c r="E6" i="15" s="1"/>
  <c r="B25" s="1"/>
  <c r="B128" i="16" s="1"/>
  <c r="C12" i="8"/>
  <c r="E5" i="15" s="1"/>
  <c r="B18" s="1"/>
  <c r="B118" i="16" s="1"/>
  <c r="I11" i="8"/>
  <c r="D7" i="15" s="1"/>
  <c r="B31" s="1"/>
  <c r="B137" i="16" s="1"/>
  <c r="F11" i="8"/>
  <c r="D6" i="15" s="1"/>
  <c r="B24" s="1"/>
  <c r="B127" i="16" s="1"/>
  <c r="C11" i="8"/>
  <c r="D5" i="15" s="1"/>
  <c r="B17" s="1"/>
  <c r="B117" i="16" s="1"/>
  <c r="P10" i="8"/>
  <c r="I10"/>
  <c r="C7" i="15" s="1"/>
  <c r="B30" s="1"/>
  <c r="B136" i="16" s="1"/>
  <c r="F10" i="8"/>
  <c r="C6" i="15" s="1"/>
  <c r="B23" s="1"/>
  <c r="B126" i="16" s="1"/>
  <c r="C10" i="8"/>
  <c r="C5" i="15" s="1"/>
  <c r="B16" s="1"/>
  <c r="B116" i="16" s="1"/>
  <c r="P9" i="8"/>
  <c r="I7" i="14"/>
  <c r="B36" s="1"/>
  <c r="I6"/>
  <c r="B29" s="1"/>
  <c r="I5"/>
  <c r="B22" s="1"/>
  <c r="I15" i="7"/>
  <c r="H7" i="14" s="1"/>
  <c r="B35" s="1"/>
  <c r="H103" i="16" s="1"/>
  <c r="F15" i="7"/>
  <c r="H6" i="14" s="1"/>
  <c r="B28" s="1"/>
  <c r="H93" i="16" s="1"/>
  <c r="C15" i="7"/>
  <c r="H5" i="14" s="1"/>
  <c r="B21" s="1"/>
  <c r="H83" i="16" s="1"/>
  <c r="R14" i="7"/>
  <c r="B38" i="14" s="1"/>
  <c r="I14" i="7"/>
  <c r="G7" i="14" s="1"/>
  <c r="B34" s="1"/>
  <c r="H102" i="16" s="1"/>
  <c r="F14" i="7"/>
  <c r="G6" i="14" s="1"/>
  <c r="B27" s="1"/>
  <c r="H92" i="16" s="1"/>
  <c r="C14" i="7"/>
  <c r="G5" i="14" s="1"/>
  <c r="B20" s="1"/>
  <c r="H82" i="16" s="1"/>
  <c r="I13" i="7"/>
  <c r="F7" i="14" s="1"/>
  <c r="B33" s="1"/>
  <c r="H101" i="16" s="1"/>
  <c r="F13" i="7"/>
  <c r="F6" i="14" s="1"/>
  <c r="B26" s="1"/>
  <c r="H91" i="16" s="1"/>
  <c r="C13" i="7"/>
  <c r="F5" i="14" s="1"/>
  <c r="B19" s="1"/>
  <c r="H81" i="16" s="1"/>
  <c r="I12" i="7"/>
  <c r="E7" i="14" s="1"/>
  <c r="B32" s="1"/>
  <c r="H100" i="16" s="1"/>
  <c r="F12" i="7"/>
  <c r="E6" i="14" s="1"/>
  <c r="B25" s="1"/>
  <c r="H90" i="16" s="1"/>
  <c r="C12" i="7"/>
  <c r="E5" i="14" s="1"/>
  <c r="B18" s="1"/>
  <c r="H80" i="16" s="1"/>
  <c r="I11" i="7"/>
  <c r="D7" i="14" s="1"/>
  <c r="B31" s="1"/>
  <c r="H99" i="16" s="1"/>
  <c r="F11" i="7"/>
  <c r="D6" i="14" s="1"/>
  <c r="B24" s="1"/>
  <c r="H89" i="16" s="1"/>
  <c r="C11" i="7"/>
  <c r="D5" i="14" s="1"/>
  <c r="B17" s="1"/>
  <c r="H79" i="16" s="1"/>
  <c r="P10" i="7"/>
  <c r="I10"/>
  <c r="C7" i="14" s="1"/>
  <c r="B30" s="1"/>
  <c r="H98" i="16" s="1"/>
  <c r="F10" i="7"/>
  <c r="C6" i="14" s="1"/>
  <c r="B23" s="1"/>
  <c r="H88" i="16" s="1"/>
  <c r="P9" i="7"/>
  <c r="S8"/>
  <c r="I7" i="12"/>
  <c r="B36" s="1"/>
  <c r="I6"/>
  <c r="B29" s="1"/>
  <c r="I5"/>
  <c r="B22" s="1"/>
  <c r="I15" i="6"/>
  <c r="H7" i="12" s="1"/>
  <c r="B35" s="1"/>
  <c r="B103" i="16" s="1"/>
  <c r="F15" i="6"/>
  <c r="H6" i="12" s="1"/>
  <c r="B28" s="1"/>
  <c r="B93" i="16" s="1"/>
  <c r="C15" i="6"/>
  <c r="H5" i="12" s="1"/>
  <c r="B21" s="1"/>
  <c r="B83" i="16" s="1"/>
  <c r="I14" i="6"/>
  <c r="G7" i="12" s="1"/>
  <c r="B34" s="1"/>
  <c r="B102" i="16" s="1"/>
  <c r="F14" i="6"/>
  <c r="G6" i="12" s="1"/>
  <c r="B27" s="1"/>
  <c r="B92" i="16" s="1"/>
  <c r="C14" i="6"/>
  <c r="G5" i="12" s="1"/>
  <c r="B20" s="1"/>
  <c r="B82" i="16" s="1"/>
  <c r="I13" i="6"/>
  <c r="F7" i="12" s="1"/>
  <c r="B33" s="1"/>
  <c r="B101" i="16" s="1"/>
  <c r="F13" i="6"/>
  <c r="F6" i="12" s="1"/>
  <c r="B26" s="1"/>
  <c r="B91" i="16" s="1"/>
  <c r="C13" i="6"/>
  <c r="F5" i="12" s="1"/>
  <c r="B19" s="1"/>
  <c r="B81" i="16" s="1"/>
  <c r="I12" i="6"/>
  <c r="E7" i="12" s="1"/>
  <c r="B32" s="1"/>
  <c r="B100" i="16" s="1"/>
  <c r="F12" i="6"/>
  <c r="E6" i="12" s="1"/>
  <c r="B25" s="1"/>
  <c r="B90" i="16" s="1"/>
  <c r="C12" i="6"/>
  <c r="E5" i="12" s="1"/>
  <c r="B18" s="1"/>
  <c r="B80" i="16" s="1"/>
  <c r="I11" i="6"/>
  <c r="D7" i="12" s="1"/>
  <c r="B31" s="1"/>
  <c r="B99" i="16" s="1"/>
  <c r="F11" i="6"/>
  <c r="D6" i="12" s="1"/>
  <c r="B24" s="1"/>
  <c r="B89" i="16" s="1"/>
  <c r="C11" i="6"/>
  <c r="D5" i="12" s="1"/>
  <c r="B17" s="1"/>
  <c r="B79" i="16" s="1"/>
  <c r="P10" i="6"/>
  <c r="I10"/>
  <c r="C7" i="12" s="1"/>
  <c r="B30" s="1"/>
  <c r="B98" i="16" s="1"/>
  <c r="F10" i="6"/>
  <c r="C6" i="12" s="1"/>
  <c r="B23" s="1"/>
  <c r="B88" i="16" s="1"/>
  <c r="C10" i="6"/>
  <c r="C5" i="12" s="1"/>
  <c r="B16" s="1"/>
  <c r="B78" i="16" s="1"/>
  <c r="P9" i="6"/>
  <c r="I7" i="13"/>
  <c r="B36" s="1"/>
  <c r="I6"/>
  <c r="B29" s="1"/>
  <c r="I5"/>
  <c r="B22" s="1"/>
  <c r="I15" i="5"/>
  <c r="H7" i="13" s="1"/>
  <c r="F15" i="5"/>
  <c r="H6" i="13" s="1"/>
  <c r="C15" i="5"/>
  <c r="H5" i="13" s="1"/>
  <c r="R14" i="5"/>
  <c r="B38" i="13" s="1"/>
  <c r="I14" i="5"/>
  <c r="G7" i="13" s="1"/>
  <c r="F14" i="5"/>
  <c r="G6" i="13" s="1"/>
  <c r="C14" i="5"/>
  <c r="G5" i="13" s="1"/>
  <c r="I13" i="5"/>
  <c r="F7" i="13" s="1"/>
  <c r="F13" i="5"/>
  <c r="F6" i="13" s="1"/>
  <c r="C13" i="5"/>
  <c r="F5" i="13" s="1"/>
  <c r="I12" i="5"/>
  <c r="E7" i="13" s="1"/>
  <c r="F12" i="5"/>
  <c r="E6" i="13" s="1"/>
  <c r="C12" i="5"/>
  <c r="E5" i="13" s="1"/>
  <c r="I11" i="5"/>
  <c r="D7" i="13" s="1"/>
  <c r="F11" i="5"/>
  <c r="D6" i="13" s="1"/>
  <c r="C11" i="5"/>
  <c r="D5" i="13" s="1"/>
  <c r="P10" i="5"/>
  <c r="I10"/>
  <c r="H59" i="16" s="1"/>
  <c r="F10" i="5"/>
  <c r="C6" i="13" s="1"/>
  <c r="C10" i="5"/>
  <c r="C5" i="13" s="1"/>
  <c r="P9" i="5"/>
  <c r="I7" i="11"/>
  <c r="B36" s="1"/>
  <c r="I6"/>
  <c r="B29" s="1"/>
  <c r="I5"/>
  <c r="B22" s="1"/>
  <c r="I15" i="4"/>
  <c r="H7" i="11" s="1"/>
  <c r="B35" s="1"/>
  <c r="B64" i="16" s="1"/>
  <c r="F15" i="4"/>
  <c r="H6" i="11" s="1"/>
  <c r="B28" s="1"/>
  <c r="B54" i="16" s="1"/>
  <c r="C15" i="4"/>
  <c r="H5" i="11" s="1"/>
  <c r="B21" s="1"/>
  <c r="B44" i="16" s="1"/>
  <c r="R14" i="4"/>
  <c r="B38" i="11" s="1"/>
  <c r="I14" i="4"/>
  <c r="G7" i="11" s="1"/>
  <c r="B34" s="1"/>
  <c r="B63" i="16" s="1"/>
  <c r="F14" i="4"/>
  <c r="G6" i="11" s="1"/>
  <c r="B27" s="1"/>
  <c r="B53" i="16" s="1"/>
  <c r="C14" i="4"/>
  <c r="G5" i="11" s="1"/>
  <c r="B20" s="1"/>
  <c r="B43" i="16" s="1"/>
  <c r="I13" i="4"/>
  <c r="F7" i="11" s="1"/>
  <c r="B33" s="1"/>
  <c r="B62" i="16" s="1"/>
  <c r="F13" i="4"/>
  <c r="F6" i="11" s="1"/>
  <c r="B26" s="1"/>
  <c r="B52" i="16" s="1"/>
  <c r="C13" i="4"/>
  <c r="F5" i="11" s="1"/>
  <c r="B19" s="1"/>
  <c r="B42" i="16" s="1"/>
  <c r="I12" i="4"/>
  <c r="E7" i="11" s="1"/>
  <c r="B32" s="1"/>
  <c r="B61" i="16" s="1"/>
  <c r="F12" i="4"/>
  <c r="E6" i="11" s="1"/>
  <c r="B25" s="1"/>
  <c r="B51" i="16" s="1"/>
  <c r="C12" i="4"/>
  <c r="E5" i="11" s="1"/>
  <c r="B18" s="1"/>
  <c r="B41" i="16" s="1"/>
  <c r="I11" i="4"/>
  <c r="D7" i="11" s="1"/>
  <c r="B31" s="1"/>
  <c r="B60" i="16" s="1"/>
  <c r="F11" i="4"/>
  <c r="D6" i="11" s="1"/>
  <c r="B24" s="1"/>
  <c r="B50" i="16" s="1"/>
  <c r="C11" i="4"/>
  <c r="D5" i="11" s="1"/>
  <c r="B17" s="1"/>
  <c r="B40" i="16" s="1"/>
  <c r="P10" i="4"/>
  <c r="I10"/>
  <c r="C7" i="11" s="1"/>
  <c r="B30" s="1"/>
  <c r="B59" i="16" s="1"/>
  <c r="F10" i="4"/>
  <c r="C6" i="11" s="1"/>
  <c r="B23" s="1"/>
  <c r="B49" i="16" s="1"/>
  <c r="C10" i="4"/>
  <c r="C5" i="11" s="1"/>
  <c r="B16" s="1"/>
  <c r="B39" i="16" s="1"/>
  <c r="P9" i="4"/>
  <c r="I7" i="10"/>
  <c r="B36" s="1"/>
  <c r="I6"/>
  <c r="B29" s="1"/>
  <c r="I5"/>
  <c r="B22" s="1"/>
  <c r="I15" i="3"/>
  <c r="H29" i="16" s="1"/>
  <c r="F15" i="3"/>
  <c r="H19" i="16" s="1"/>
  <c r="C15" i="3"/>
  <c r="H9" i="16" s="1"/>
  <c r="R14" i="3"/>
  <c r="B38" i="10" s="1"/>
  <c r="I14" i="3"/>
  <c r="H28" i="16" s="1"/>
  <c r="F14" i="3"/>
  <c r="H18" i="16" s="1"/>
  <c r="C14" i="3"/>
  <c r="H8" i="16" s="1"/>
  <c r="I13" i="3"/>
  <c r="H27" i="16" s="1"/>
  <c r="F13" i="3"/>
  <c r="H17" i="16" s="1"/>
  <c r="C13" i="3"/>
  <c r="H7" i="16" s="1"/>
  <c r="I12" i="3"/>
  <c r="H26" i="16" s="1"/>
  <c r="F12" i="3"/>
  <c r="H16" i="16" s="1"/>
  <c r="C12" i="3"/>
  <c r="H6" i="16" s="1"/>
  <c r="I11" i="3"/>
  <c r="H25" i="16" s="1"/>
  <c r="F11" i="3"/>
  <c r="H15" i="16" s="1"/>
  <c r="C11" i="3"/>
  <c r="H5" i="16" s="1"/>
  <c r="P10" i="3"/>
  <c r="I10"/>
  <c r="H24" i="16" s="1"/>
  <c r="F10" i="3"/>
  <c r="H14" i="16" s="1"/>
  <c r="C10" i="3"/>
  <c r="H4" i="16" s="1"/>
  <c r="P9" i="3"/>
  <c r="C5"/>
  <c r="C5" i="4" s="1"/>
  <c r="I7" i="9"/>
  <c r="B36" s="1"/>
  <c r="I6"/>
  <c r="B29" s="1"/>
  <c r="I5"/>
  <c r="B22" s="1"/>
  <c r="I15" i="2"/>
  <c r="H7" i="9" s="1"/>
  <c r="B35" s="1"/>
  <c r="B29" i="16" s="1"/>
  <c r="F15" i="2"/>
  <c r="H6" i="9" s="1"/>
  <c r="B28" s="1"/>
  <c r="B19" i="16" s="1"/>
  <c r="C15" i="2"/>
  <c r="H5" i="9" s="1"/>
  <c r="B21" s="1"/>
  <c r="B9" i="16" s="1"/>
  <c r="R14" i="2"/>
  <c r="B38" i="9" s="1"/>
  <c r="I14" i="2"/>
  <c r="G7" i="9" s="1"/>
  <c r="B34" s="1"/>
  <c r="B28" i="16" s="1"/>
  <c r="F14" i="2"/>
  <c r="G6" i="9" s="1"/>
  <c r="B27" s="1"/>
  <c r="B17" i="16" s="1"/>
  <c r="C14" i="2"/>
  <c r="G5" i="9" s="1"/>
  <c r="B20" s="1"/>
  <c r="B8" i="16" s="1"/>
  <c r="I13" i="2"/>
  <c r="F7" i="9" s="1"/>
  <c r="B33" s="1"/>
  <c r="B27" i="16" s="1"/>
  <c r="F13" i="2"/>
  <c r="F6" i="9" s="1"/>
  <c r="B26" s="1"/>
  <c r="B16" i="16" s="1"/>
  <c r="C13" i="2"/>
  <c r="F5" i="9" s="1"/>
  <c r="B19" s="1"/>
  <c r="B7" i="16" s="1"/>
  <c r="I12" i="2"/>
  <c r="E7" i="9" s="1"/>
  <c r="B32" s="1"/>
  <c r="B26" i="16" s="1"/>
  <c r="F12" i="2"/>
  <c r="E6" i="9" s="1"/>
  <c r="B25" s="1"/>
  <c r="B18" i="16" s="1"/>
  <c r="C12" i="2"/>
  <c r="E5" i="9" s="1"/>
  <c r="B18" s="1"/>
  <c r="B6" i="16" s="1"/>
  <c r="I11" i="2"/>
  <c r="D7" i="9" s="1"/>
  <c r="B31" s="1"/>
  <c r="B25" i="16" s="1"/>
  <c r="F11" i="2"/>
  <c r="D6" i="9" s="1"/>
  <c r="B24" s="1"/>
  <c r="B15" i="16" s="1"/>
  <c r="C11" i="2"/>
  <c r="D5" i="9" s="1"/>
  <c r="B17" s="1"/>
  <c r="B5" i="16" s="1"/>
  <c r="P10" i="2"/>
  <c r="R10" s="1"/>
  <c r="I10"/>
  <c r="C7" i="9" s="1"/>
  <c r="B30" s="1"/>
  <c r="B24" i="16" s="1"/>
  <c r="F10" i="2"/>
  <c r="C6" i="9" s="1"/>
  <c r="B23" s="1"/>
  <c r="B14" i="16" s="1"/>
  <c r="C10" i="2"/>
  <c r="C5" i="9" s="1"/>
  <c r="B16" s="1"/>
  <c r="B4" i="16" s="1"/>
  <c r="P9" i="2"/>
  <c r="R9" s="1"/>
  <c r="H49" i="16" l="1"/>
  <c r="B23" i="13"/>
  <c r="H50" i="16"/>
  <c r="B24" i="13"/>
  <c r="H41" i="16"/>
  <c r="B18" i="13"/>
  <c r="H61" i="16"/>
  <c r="B32" i="13"/>
  <c r="H52" i="16"/>
  <c r="B26" i="13"/>
  <c r="H43" i="16"/>
  <c r="B20" i="13"/>
  <c r="H63" i="16"/>
  <c r="B34" i="13"/>
  <c r="H44" i="16"/>
  <c r="B21" i="13"/>
  <c r="H64" i="16"/>
  <c r="B35" i="13"/>
  <c r="B23" i="16"/>
  <c r="B13"/>
  <c r="B12"/>
  <c r="R9" i="3"/>
  <c r="R9" i="4" s="1"/>
  <c r="R9" i="5" s="1"/>
  <c r="R9" i="6" s="1"/>
  <c r="R9" i="7" s="1"/>
  <c r="R9" i="8" s="1"/>
  <c r="R10" i="3"/>
  <c r="R10" i="4" s="1"/>
  <c r="R10" i="5" s="1"/>
  <c r="R10" i="6" s="1"/>
  <c r="R10" i="7" s="1"/>
  <c r="R10" i="8" s="1"/>
  <c r="B3" i="11"/>
  <c r="C5" i="5"/>
  <c r="H39" i="16"/>
  <c r="B16" i="13"/>
  <c r="H40" i="16"/>
  <c r="B17" i="13"/>
  <c r="H60" i="16"/>
  <c r="B31" i="13"/>
  <c r="H51" i="16"/>
  <c r="B25" i="13"/>
  <c r="H42" i="16"/>
  <c r="B19" i="13"/>
  <c r="H62" i="16"/>
  <c r="B33" i="13"/>
  <c r="H53" i="16"/>
  <c r="B27" i="13"/>
  <c r="H54" i="16"/>
  <c r="B28" i="13"/>
  <c r="B9" i="9"/>
  <c r="B3" i="10"/>
  <c r="D5"/>
  <c r="B17" s="1"/>
  <c r="F5"/>
  <c r="B19" s="1"/>
  <c r="H5"/>
  <c r="B21" s="1"/>
  <c r="C6"/>
  <c r="B23" s="1"/>
  <c r="E6"/>
  <c r="B25" s="1"/>
  <c r="G6"/>
  <c r="B27" s="1"/>
  <c r="D7"/>
  <c r="B31" s="1"/>
  <c r="F7"/>
  <c r="B33" s="1"/>
  <c r="H7"/>
  <c r="B35" s="1"/>
  <c r="C5"/>
  <c r="B16" s="1"/>
  <c r="E5"/>
  <c r="B18" s="1"/>
  <c r="G5"/>
  <c r="B20" s="1"/>
  <c r="D6"/>
  <c r="B24" s="1"/>
  <c r="F6"/>
  <c r="B26" s="1"/>
  <c r="H6"/>
  <c r="B28" s="1"/>
  <c r="C7"/>
  <c r="B30" s="1"/>
  <c r="E7"/>
  <c r="B32" s="1"/>
  <c r="G7"/>
  <c r="B34" s="1"/>
  <c r="C7" i="13"/>
  <c r="B30" s="1"/>
  <c r="H3" i="16" l="1"/>
  <c r="B9" i="10"/>
  <c r="C5" i="6"/>
  <c r="B3" i="13"/>
  <c r="B32" i="16"/>
  <c r="B22"/>
  <c r="B38"/>
  <c r="B9" i="11"/>
  <c r="B58" i="16" l="1"/>
  <c r="B48"/>
  <c r="B47"/>
  <c r="C5" i="7"/>
  <c r="B3" i="12"/>
  <c r="H23" i="16"/>
  <c r="H13"/>
  <c r="H12"/>
  <c r="H38"/>
  <c r="B9" i="13"/>
  <c r="H58" i="16" l="1"/>
  <c r="H48"/>
  <c r="H47"/>
  <c r="B77"/>
  <c r="B9" i="12"/>
  <c r="B67" i="16"/>
  <c r="B57"/>
  <c r="H32"/>
  <c r="H22"/>
  <c r="C5" i="8"/>
  <c r="B3" i="15" s="1"/>
  <c r="B3" i="14"/>
  <c r="H77" i="16" l="1"/>
  <c r="B9" i="14"/>
  <c r="H67" i="16"/>
  <c r="H57"/>
  <c r="B115"/>
  <c r="B9" i="15"/>
  <c r="B97" i="16"/>
  <c r="B87"/>
  <c r="B86"/>
  <c r="B106" l="1"/>
  <c r="B96"/>
  <c r="B124"/>
  <c r="B135"/>
  <c r="B125"/>
  <c r="H97"/>
  <c r="H87"/>
  <c r="H96" s="1"/>
  <c r="H86"/>
  <c r="H106" s="1"/>
  <c r="B134" l="1"/>
  <c r="B144"/>
</calcChain>
</file>

<file path=xl/comments1.xml><?xml version="1.0" encoding="utf-8"?>
<comments xmlns="http://schemas.openxmlformats.org/spreadsheetml/2006/main">
  <authors>
    <author>송기옥</author>
  </authors>
  <commentList>
    <comment ref="D18" authorId="0">
      <text>
        <r>
          <rPr>
            <b/>
            <sz val="9"/>
            <color rgb="FF000000"/>
            <rFont val="굴림"/>
            <family val="3"/>
            <charset val="129"/>
          </rPr>
          <t>Windows XP:</t>
        </r>
        <r>
          <rPr>
            <sz val="9"/>
            <color rgb="FF000000"/>
            <rFont val="굴림"/>
            <family val="3"/>
            <charset val="129"/>
          </rPr>
          <t xml:space="preserve">
</t>
        </r>
      </text>
    </comment>
    <comment ref="E19" authorId="0">
      <text>
        <r>
          <rPr>
            <b/>
            <sz val="9"/>
            <color rgb="FF000000"/>
            <rFont val="굴림"/>
            <family val="3"/>
            <charset val="129"/>
          </rPr>
          <t xml:space="preserve">닭가슴살은 결대로 찢어주세요
</t>
        </r>
      </text>
    </comment>
    <comment ref="G24" authorId="0">
      <text>
        <r>
          <rPr>
            <b/>
            <sz val="9"/>
            <color indexed="81"/>
            <rFont val="돋움"/>
            <family val="3"/>
            <charset val="129"/>
          </rPr>
          <t>송기옥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ㄱ미ㅉ</t>
        </r>
      </text>
    </comment>
  </commentList>
</comments>
</file>

<file path=xl/sharedStrings.xml><?xml version="1.0" encoding="utf-8"?>
<sst xmlns="http://schemas.openxmlformats.org/spreadsheetml/2006/main" count="2296" uniqueCount="268">
  <si>
    <t xml:space="preserve">                                                                                                                </t>
  </si>
  <si>
    <t>2) 소독된 용기에 담아 -18℃이하의 온도에서 최소한 72시간 냉동 보관한다.</t>
  </si>
  <si>
    <t>4) 보존식 보관 시에는 날짜, 식단명을 명시한다.</t>
  </si>
  <si>
    <t xml:space="preserve">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</si>
  <si>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</t>
  </si>
  <si>
    <t>1) 1.각 음식물별로 약 50-70g정도를 소독된 기구와 위생장갑을 사용해 재취한다.</t>
  </si>
  <si>
    <t>식사 및</t>
  </si>
  <si>
    <t>경관급식</t>
  </si>
  <si>
    <t>관리기준</t>
  </si>
  <si>
    <t>식이변경</t>
  </si>
  <si>
    <t>고혈압.당뇨식</t>
  </si>
  <si>
    <t>내    용</t>
  </si>
  <si>
    <t>변경식이</t>
  </si>
  <si>
    <t>7시10</t>
  </si>
  <si>
    <t>전체적인
조화</t>
  </si>
  <si>
    <t>당  뇨</t>
  </si>
  <si>
    <t>특별급식</t>
  </si>
  <si>
    <t>단백질음료</t>
  </si>
  <si>
    <t>4. 근무사항</t>
  </si>
  <si>
    <t>4시30</t>
  </si>
  <si>
    <t>영 양 사</t>
  </si>
  <si>
    <t>현재식이</t>
  </si>
  <si>
    <t>배추김치</t>
  </si>
  <si>
    <t>반입시간</t>
  </si>
  <si>
    <t>◈ 참고사항</t>
  </si>
  <si>
    <t>담  당</t>
  </si>
  <si>
    <t>석     식</t>
  </si>
  <si>
    <t>특이사항</t>
  </si>
  <si>
    <t>연식(흰죽)</t>
  </si>
  <si>
    <t>11시30</t>
  </si>
  <si>
    <t>음식의 맛</t>
  </si>
  <si>
    <t>담    당</t>
  </si>
  <si>
    <t>인원누계</t>
  </si>
  <si>
    <t>고단백질음료</t>
  </si>
  <si>
    <t>인원(명)</t>
  </si>
  <si>
    <t>고혈압식</t>
  </si>
  <si>
    <t>요구르트</t>
  </si>
  <si>
    <t>담   당</t>
  </si>
  <si>
    <t>당분제한</t>
  </si>
  <si>
    <t>유산균음료</t>
  </si>
  <si>
    <t>성     명</t>
  </si>
  <si>
    <t>식     단</t>
  </si>
  <si>
    <t>이물,이취감</t>
  </si>
  <si>
    <t xml:space="preserve">당 뇨 </t>
  </si>
  <si>
    <t>시 설  장</t>
  </si>
  <si>
    <t>조     식</t>
  </si>
  <si>
    <t>익힌 정도</t>
  </si>
  <si>
    <t>식 사및</t>
  </si>
  <si>
    <t>중     식</t>
  </si>
  <si>
    <t>변경사유</t>
  </si>
  <si>
    <t xml:space="preserve">                                                                             </t>
  </si>
  <si>
    <t xml:space="preserve">               </t>
  </si>
  <si>
    <t xml:space="preserve">3. 기타 및 조치사항 </t>
  </si>
  <si>
    <t>보존식 기록대장 및 검식일지</t>
  </si>
  <si>
    <t>염분제한및 칼로리 제한</t>
  </si>
  <si>
    <t xml:space="preserve">                     </t>
  </si>
  <si>
    <t>3) 음식간에 혼합되지 않도록 주의한다.</t>
  </si>
  <si>
    <t>식단</t>
  </si>
  <si>
    <t>간 식</t>
  </si>
  <si>
    <t xml:space="preserve">  </t>
  </si>
  <si>
    <t>검취자</t>
  </si>
  <si>
    <t xml:space="preserve"> </t>
  </si>
  <si>
    <t>결</t>
  </si>
  <si>
    <t>김치</t>
  </si>
  <si>
    <t>직원</t>
  </si>
  <si>
    <t>식사및</t>
  </si>
  <si>
    <t>일계</t>
  </si>
  <si>
    <t>외부</t>
  </si>
  <si>
    <t>저녁</t>
  </si>
  <si>
    <t>조리사</t>
  </si>
  <si>
    <t>구 분</t>
  </si>
  <si>
    <t>폐기일</t>
  </si>
  <si>
    <t>.</t>
  </si>
  <si>
    <t>어르신</t>
  </si>
  <si>
    <t>찬1</t>
  </si>
  <si>
    <t>점심</t>
  </si>
  <si>
    <t>두유</t>
  </si>
  <si>
    <t>재</t>
  </si>
  <si>
    <t>찬2</t>
  </si>
  <si>
    <t>누계</t>
  </si>
  <si>
    <t>조 식</t>
  </si>
  <si>
    <t/>
  </si>
  <si>
    <t>석식</t>
  </si>
  <si>
    <t>구분</t>
  </si>
  <si>
    <t>요플레</t>
  </si>
  <si>
    <t>기 간</t>
  </si>
  <si>
    <t>요거트</t>
  </si>
  <si>
    <t>연식</t>
  </si>
  <si>
    <t>오 후</t>
  </si>
  <si>
    <t>기간</t>
  </si>
  <si>
    <t>조식</t>
  </si>
  <si>
    <t>중식</t>
  </si>
  <si>
    <t>오 전</t>
  </si>
  <si>
    <t>아침</t>
  </si>
  <si>
    <t>간식</t>
  </si>
  <si>
    <t>일반식</t>
  </si>
  <si>
    <t>담당자</t>
  </si>
  <si>
    <t>국</t>
  </si>
  <si>
    <t>고혈압</t>
  </si>
  <si>
    <t>석 식</t>
  </si>
  <si>
    <t>중 식</t>
  </si>
  <si>
    <t>보존일</t>
  </si>
  <si>
    <t>주식</t>
  </si>
  <si>
    <t>`</t>
  </si>
  <si>
    <t>찬3</t>
  </si>
  <si>
    <t>김구이</t>
  </si>
  <si>
    <t>당뇨식</t>
  </si>
  <si>
    <t>보존식 기록 일지</t>
  </si>
  <si>
    <t>영   양   사</t>
  </si>
  <si>
    <t>미음식(메드웰)</t>
  </si>
  <si>
    <t>음식의  완성온도</t>
  </si>
  <si>
    <t>2. 식이요법 현황</t>
  </si>
  <si>
    <t>시간 : 4시30</t>
  </si>
  <si>
    <t>급  식  일  지</t>
  </si>
  <si>
    <t>작성자 : 송기옥</t>
  </si>
  <si>
    <t>2. 식이요볍 현황</t>
  </si>
  <si>
    <t>시간 : 11시30</t>
  </si>
  <si>
    <t>1. 메뉴및 식수인원</t>
  </si>
  <si>
    <t>시간 : 7시10</t>
  </si>
  <si>
    <t>주 간 식 단 표</t>
  </si>
  <si>
    <t>날    짜  :</t>
  </si>
  <si>
    <r>
      <rPr>
        <b/>
        <sz val="11"/>
        <color rgb="FF000000"/>
        <rFont val="돋움"/>
        <family val="3"/>
        <charset val="129"/>
      </rPr>
      <t xml:space="preserve">확인자 : </t>
    </r>
    <r>
      <rPr>
        <b/>
        <u/>
        <sz val="11"/>
        <color rgb="FF000000"/>
        <rFont val="돋움"/>
        <family val="3"/>
        <charset val="129"/>
      </rPr>
      <t xml:space="preserve"> 송 기옥</t>
    </r>
  </si>
  <si>
    <r>
      <rPr>
        <b/>
        <sz val="11"/>
        <color rgb="FF000000"/>
        <rFont val="돋움"/>
        <family val="3"/>
        <charset val="129"/>
      </rPr>
      <t xml:space="preserve">확인자 : </t>
    </r>
    <r>
      <rPr>
        <b/>
        <u/>
        <sz val="11"/>
        <color rgb="FF000000"/>
        <rFont val="돋움"/>
        <family val="3"/>
        <charset val="129"/>
      </rPr>
      <t xml:space="preserve"> 송기옥</t>
    </r>
  </si>
  <si>
    <t>메 뉴                    상태</t>
  </si>
  <si>
    <t xml:space="preserve">                         </t>
  </si>
  <si>
    <t xml:space="preserve"> </t>
  </si>
  <si>
    <t>+</t>
    <phoneticPr fontId="43" type="noConversion"/>
  </si>
  <si>
    <t xml:space="preserve"> </t>
    <phoneticPr fontId="43" type="noConversion"/>
  </si>
  <si>
    <t xml:space="preserve"> </t>
    <phoneticPr fontId="43" type="noConversion"/>
  </si>
  <si>
    <t>일반식</t>
    <phoneticPr fontId="43" type="noConversion"/>
  </si>
  <si>
    <t xml:space="preserve"> </t>
    <phoneticPr fontId="43" type="noConversion"/>
  </si>
  <si>
    <t>급  식  일  지</t>
    <phoneticPr fontId="43" type="noConversion"/>
  </si>
  <si>
    <t>간식</t>
    <phoneticPr fontId="43" type="noConversion"/>
  </si>
  <si>
    <t xml:space="preserve"> </t>
    <phoneticPr fontId="43" type="noConversion"/>
  </si>
  <si>
    <t xml:space="preserve">         o : 양호   △ : 보통   X : 나쁨(없음)               검식자 :  영양사   송기옥</t>
    <phoneticPr fontId="43" type="noConversion"/>
  </si>
  <si>
    <t>보존식 기록대장 및 검식일지</t>
    <phoneticPr fontId="43" type="noConversion"/>
  </si>
  <si>
    <t xml:space="preserve">  4. -18℃이하로 144시간 냉동보관한다.</t>
    <phoneticPr fontId="43" type="noConversion"/>
  </si>
  <si>
    <t xml:space="preserve">  1. 조리 종료 후 음식별로 150g 정도의 양을 소독된 도구를 이용하여 담는다.</t>
    <phoneticPr fontId="43" type="noConversion"/>
  </si>
  <si>
    <t xml:space="preserve">  2. 보존식은 소독된 보존식 전용 용기에 담아 섞이지 않도록 한다.</t>
    <phoneticPr fontId="43" type="noConversion"/>
  </si>
  <si>
    <t xml:space="preserve">  3. 보존식 기록지에 배식된 음식명및 날짜를 명시한다.</t>
    <phoneticPr fontId="43" type="noConversion"/>
  </si>
  <si>
    <t xml:space="preserve">         o : 양호   △ : 보통   X : 나쁨(없음)               검식자 :  조리원   </t>
    <phoneticPr fontId="43" type="noConversion"/>
  </si>
  <si>
    <t>상기 식단은 물품사정및 기타변동에 의해 바뀔수 있으니 양해하여 주시기 바랍니다.</t>
    <phoneticPr fontId="43" type="noConversion"/>
  </si>
  <si>
    <t>김구이</t>
    <phoneticPr fontId="43" type="noConversion"/>
  </si>
  <si>
    <t>배추김치</t>
    <phoneticPr fontId="43" type="noConversion"/>
  </si>
  <si>
    <t>유혜순,박춘화,이순화</t>
    <phoneticPr fontId="43" type="noConversion"/>
  </si>
  <si>
    <t>두유</t>
    <phoneticPr fontId="43" type="noConversion"/>
  </si>
  <si>
    <t>배억순,전주연,박혜련</t>
    <phoneticPr fontId="43" type="noConversion"/>
  </si>
  <si>
    <t>유혜순,박춘화,이순화</t>
    <phoneticPr fontId="43" type="noConversion"/>
  </si>
  <si>
    <t xml:space="preserve"> </t>
    <phoneticPr fontId="43" type="noConversion"/>
  </si>
  <si>
    <t>배억순,전주연,박혜련</t>
    <phoneticPr fontId="43" type="noConversion"/>
  </si>
  <si>
    <t>배억순,전주연,박혜련</t>
    <phoneticPr fontId="43" type="noConversion"/>
  </si>
  <si>
    <t>유혜순,박춘화,이순화</t>
    <phoneticPr fontId="43" type="noConversion"/>
  </si>
  <si>
    <t xml:space="preserve"> </t>
    <phoneticPr fontId="43" type="noConversion"/>
  </si>
  <si>
    <t>오이지무침</t>
    <phoneticPr fontId="43" type="noConversion"/>
  </si>
  <si>
    <t>숙</t>
    <phoneticPr fontId="43" type="noConversion"/>
  </si>
  <si>
    <t>쇠고기무우국</t>
    <phoneticPr fontId="43" type="noConversion"/>
  </si>
  <si>
    <t>조갯살미역국</t>
    <phoneticPr fontId="43" type="noConversion"/>
  </si>
  <si>
    <t>연시</t>
    <phoneticPr fontId="43" type="noConversion"/>
  </si>
  <si>
    <t xml:space="preserve"> </t>
    <phoneticPr fontId="43" type="noConversion"/>
  </si>
  <si>
    <t>김영애어르신입소</t>
    <phoneticPr fontId="43" type="noConversion"/>
  </si>
  <si>
    <t>이근순어르신퇴소</t>
    <phoneticPr fontId="43" type="noConversion"/>
  </si>
  <si>
    <t xml:space="preserve">  기간 :  2022년  2 월 14 (월) ~  2 월 20 (일)    </t>
    <phoneticPr fontId="43" type="noConversion"/>
  </si>
  <si>
    <t>2/14(월)</t>
    <phoneticPr fontId="43" type="noConversion"/>
  </si>
  <si>
    <t>2/15(화)</t>
    <phoneticPr fontId="43" type="noConversion"/>
  </si>
  <si>
    <t>2/16(수)</t>
    <phoneticPr fontId="43" type="noConversion"/>
  </si>
  <si>
    <t>2/17(목)</t>
    <phoneticPr fontId="43" type="noConversion"/>
  </si>
  <si>
    <t>2/18(금)</t>
    <phoneticPr fontId="43" type="noConversion"/>
  </si>
  <si>
    <t>2/19(토)</t>
    <phoneticPr fontId="43" type="noConversion"/>
  </si>
  <si>
    <t>2/20(일)</t>
    <phoneticPr fontId="43" type="noConversion"/>
  </si>
  <si>
    <t>부지갱이나물</t>
    <phoneticPr fontId="43" type="noConversion"/>
  </si>
  <si>
    <t>조기구이</t>
    <phoneticPr fontId="43" type="noConversion"/>
  </si>
  <si>
    <t>오곡밥/쇠고기야채죽</t>
    <phoneticPr fontId="43" type="noConversion"/>
  </si>
  <si>
    <t>어묵콩나물찜</t>
    <phoneticPr fontId="43" type="noConversion"/>
  </si>
  <si>
    <t>두부호박된장국</t>
    <phoneticPr fontId="43" type="noConversion"/>
  </si>
  <si>
    <t>훈제오리참나물무침</t>
    <phoneticPr fontId="43" type="noConversion"/>
  </si>
  <si>
    <t>돈육냉이볶음</t>
    <phoneticPr fontId="43" type="noConversion"/>
  </si>
  <si>
    <t>바지락쑥국</t>
    <phoneticPr fontId="43" type="noConversion"/>
  </si>
  <si>
    <t>코다리엿장조림</t>
    <phoneticPr fontId="43" type="noConversion"/>
  </si>
  <si>
    <t>새송이깻잎무침</t>
    <phoneticPr fontId="43" type="noConversion"/>
  </si>
  <si>
    <t>비엔나마늘쫑조림</t>
    <phoneticPr fontId="43" type="noConversion"/>
  </si>
  <si>
    <t>하이라이스</t>
    <phoneticPr fontId="43" type="noConversion"/>
  </si>
  <si>
    <t>쇠고기팽이볶음</t>
    <phoneticPr fontId="43" type="noConversion"/>
  </si>
  <si>
    <t>차돌숙주볶음</t>
    <phoneticPr fontId="43" type="noConversion"/>
  </si>
  <si>
    <t>콩나물무침</t>
    <phoneticPr fontId="43" type="noConversion"/>
  </si>
  <si>
    <t>마늘잎건새우볶음</t>
    <phoneticPr fontId="43" type="noConversion"/>
  </si>
  <si>
    <t>유부김치국</t>
    <phoneticPr fontId="43" type="noConversion"/>
  </si>
  <si>
    <t>콩비지국</t>
    <phoneticPr fontId="43" type="noConversion"/>
  </si>
  <si>
    <t>홍합두부탕국</t>
    <phoneticPr fontId="43" type="noConversion"/>
  </si>
  <si>
    <t>유채된장무침</t>
    <phoneticPr fontId="43" type="noConversion"/>
  </si>
  <si>
    <t>들깨무채국</t>
    <phoneticPr fontId="43" type="noConversion"/>
  </si>
  <si>
    <t>상추샐러드</t>
    <phoneticPr fontId="43" type="noConversion"/>
  </si>
  <si>
    <t>토마토계란스크럼블</t>
    <phoneticPr fontId="43" type="noConversion"/>
  </si>
  <si>
    <t>불고기낙지볶음</t>
    <phoneticPr fontId="43" type="noConversion"/>
  </si>
  <si>
    <t>브로콜리흑임자소스무침</t>
    <phoneticPr fontId="43" type="noConversion"/>
  </si>
  <si>
    <t>황태콩나물국</t>
    <phoneticPr fontId="43" type="noConversion"/>
  </si>
  <si>
    <t>알탕</t>
    <phoneticPr fontId="43" type="noConversion"/>
  </si>
  <si>
    <t>시금치소불고기</t>
    <phoneticPr fontId="43" type="noConversion"/>
  </si>
  <si>
    <t>삼치구이</t>
    <phoneticPr fontId="43" type="noConversion"/>
  </si>
  <si>
    <t>잡곡밥/홍합야채죽</t>
    <phoneticPr fontId="43" type="noConversion"/>
  </si>
  <si>
    <t>해초무쌈샐러드</t>
    <phoneticPr fontId="43" type="noConversion"/>
  </si>
  <si>
    <t>버섯수제비국</t>
    <phoneticPr fontId="43" type="noConversion"/>
  </si>
  <si>
    <t>쇠고기토란탕</t>
    <phoneticPr fontId="43" type="noConversion"/>
  </si>
  <si>
    <t>민물새우무조림</t>
    <phoneticPr fontId="43" type="noConversion"/>
  </si>
  <si>
    <t>잡곡밥/흑임자죽</t>
    <phoneticPr fontId="43" type="noConversion"/>
  </si>
  <si>
    <t>꼴뚜기젓무침</t>
    <phoneticPr fontId="43" type="noConversion"/>
  </si>
  <si>
    <t>잡곡밥/참깨죽</t>
    <phoneticPr fontId="43" type="noConversion"/>
  </si>
  <si>
    <t>느타리버섯볶음</t>
    <phoneticPr fontId="43" type="noConversion"/>
  </si>
  <si>
    <t>등뼈우거지탕</t>
    <phoneticPr fontId="43" type="noConversion"/>
  </si>
  <si>
    <t>톳두부무침</t>
    <phoneticPr fontId="43" type="noConversion"/>
  </si>
  <si>
    <t>잡곡밥/아몬드죽</t>
    <phoneticPr fontId="43" type="noConversion"/>
  </si>
  <si>
    <t>배추된장국</t>
    <phoneticPr fontId="43" type="noConversion"/>
  </si>
  <si>
    <t>참치감자조림</t>
    <phoneticPr fontId="43" type="noConversion"/>
  </si>
  <si>
    <t>건다래순볶음</t>
    <phoneticPr fontId="43" type="noConversion"/>
  </si>
  <si>
    <t>연두계란국</t>
    <phoneticPr fontId="43" type="noConversion"/>
  </si>
  <si>
    <t>오이무침</t>
    <phoneticPr fontId="43" type="noConversion"/>
  </si>
  <si>
    <t>닭가슴살그린빈스볶음</t>
    <phoneticPr fontId="43" type="noConversion"/>
  </si>
  <si>
    <t>민들레나물볶음</t>
    <phoneticPr fontId="43" type="noConversion"/>
  </si>
  <si>
    <t>잡곡밥/호두죽</t>
    <phoneticPr fontId="43" type="noConversion"/>
  </si>
  <si>
    <t>아주까리나물볶음</t>
    <phoneticPr fontId="43" type="noConversion"/>
  </si>
  <si>
    <t>물파래무침</t>
    <phoneticPr fontId="43" type="noConversion"/>
  </si>
  <si>
    <t>곰피무침</t>
    <phoneticPr fontId="43" type="noConversion"/>
  </si>
  <si>
    <t>오징어무국</t>
    <phoneticPr fontId="43" type="noConversion"/>
  </si>
  <si>
    <t>고구마줄기볶음</t>
    <phoneticPr fontId="43" type="noConversion"/>
  </si>
  <si>
    <t>고구마곤약조림</t>
    <phoneticPr fontId="43" type="noConversion"/>
  </si>
  <si>
    <t>잡곡밥/쇠고기야채죽</t>
    <phoneticPr fontId="43" type="noConversion"/>
  </si>
  <si>
    <t>크림스프</t>
    <phoneticPr fontId="43" type="noConversion"/>
  </si>
  <si>
    <t>아욱국</t>
    <phoneticPr fontId="43" type="noConversion"/>
  </si>
  <si>
    <t>가지민찌굴소스볶음</t>
    <phoneticPr fontId="43" type="noConversion"/>
  </si>
  <si>
    <t>콩고기불고기</t>
    <phoneticPr fontId="43" type="noConversion"/>
  </si>
  <si>
    <t>잡곡밥/야채죽</t>
    <phoneticPr fontId="43" type="noConversion"/>
  </si>
  <si>
    <t>야채비빔만두</t>
    <phoneticPr fontId="43" type="noConversion"/>
  </si>
  <si>
    <t>다진쇠고기야채볶음</t>
    <phoneticPr fontId="43" type="noConversion"/>
  </si>
  <si>
    <t>잡곡밥/호박씨죽</t>
    <phoneticPr fontId="43" type="noConversion"/>
  </si>
  <si>
    <t>참나물무침</t>
    <phoneticPr fontId="43" type="noConversion"/>
  </si>
  <si>
    <t>찜닭</t>
    <phoneticPr fontId="43" type="noConversion"/>
  </si>
  <si>
    <t>돈육메추리알장조림</t>
    <phoneticPr fontId="43" type="noConversion"/>
  </si>
  <si>
    <t>가오리찜</t>
    <phoneticPr fontId="43" type="noConversion"/>
  </si>
  <si>
    <t>잡곡밥/계란죽</t>
    <phoneticPr fontId="43" type="noConversion"/>
  </si>
  <si>
    <t>감자국</t>
    <phoneticPr fontId="43" type="noConversion"/>
  </si>
  <si>
    <t>모듬콩자반</t>
    <phoneticPr fontId="43" type="noConversion"/>
  </si>
  <si>
    <t>잡곡밥/계란야채죽</t>
    <phoneticPr fontId="43" type="noConversion"/>
  </si>
  <si>
    <t>숙주미소된장국(숙주두부미소된장)</t>
    <phoneticPr fontId="43" type="noConversion"/>
  </si>
  <si>
    <t>감자어묵국</t>
    <phoneticPr fontId="43" type="noConversion"/>
  </si>
  <si>
    <t>두부멸치조림</t>
    <phoneticPr fontId="43" type="noConversion"/>
  </si>
  <si>
    <t>잡곡밥/시금치된장죽</t>
    <phoneticPr fontId="43" type="noConversion"/>
  </si>
  <si>
    <t>고사리볶음</t>
    <phoneticPr fontId="43" type="noConversion"/>
  </si>
  <si>
    <t>잡곡밥/참치야채죽</t>
    <phoneticPr fontId="43" type="noConversion"/>
  </si>
  <si>
    <t>돈육파채볶음</t>
    <phoneticPr fontId="43" type="noConversion"/>
  </si>
  <si>
    <t>시래기지짐</t>
    <phoneticPr fontId="43" type="noConversion"/>
  </si>
  <si>
    <t>맛살유부냉채</t>
    <phoneticPr fontId="43" type="noConversion"/>
  </si>
  <si>
    <t>잡곡밥/해바라기씨죽</t>
    <phoneticPr fontId="43" type="noConversion"/>
  </si>
  <si>
    <t>곡물과자,음료</t>
    <phoneticPr fontId="43" type="noConversion"/>
  </si>
  <si>
    <t>크림슨포도</t>
    <phoneticPr fontId="43" type="noConversion"/>
  </si>
  <si>
    <t>팬케잌,우유</t>
    <phoneticPr fontId="43" type="noConversion"/>
  </si>
  <si>
    <t>백목이버섯냉채</t>
    <phoneticPr fontId="43" type="noConversion"/>
  </si>
  <si>
    <r>
      <t>백목이버섯냉채-파프리카</t>
    </r>
    <r>
      <rPr>
        <sz val="11"/>
        <color rgb="FF000000"/>
        <rFont val="돋움"/>
        <family val="3"/>
        <charset val="129"/>
      </rPr>
      <t>,오이,맛살</t>
    </r>
    <phoneticPr fontId="43" type="noConversion"/>
  </si>
  <si>
    <t>무화과연근조림</t>
    <phoneticPr fontId="43" type="noConversion"/>
  </si>
  <si>
    <t>잡곡밥/냉이된장죽</t>
    <phoneticPr fontId="43" type="noConversion"/>
  </si>
  <si>
    <t>계란국</t>
    <phoneticPr fontId="43" type="noConversion"/>
  </si>
  <si>
    <t>돈사태무조림</t>
    <phoneticPr fontId="43" type="noConversion"/>
  </si>
  <si>
    <t>방어조림</t>
    <phoneticPr fontId="43" type="noConversion"/>
  </si>
  <si>
    <t>찐고구마,요구르트</t>
    <phoneticPr fontId="43" type="noConversion"/>
  </si>
  <si>
    <t>오복지무침</t>
    <phoneticPr fontId="43" type="noConversion"/>
  </si>
  <si>
    <t>고등어조림</t>
    <phoneticPr fontId="43" type="noConversion"/>
  </si>
  <si>
    <t>쿠키,우유</t>
    <phoneticPr fontId="43" type="noConversion"/>
  </si>
  <si>
    <t>야채쥬스</t>
    <phoneticPr fontId="43" type="noConversion"/>
  </si>
  <si>
    <t>잡곡밥/참깨죽</t>
    <phoneticPr fontId="43" type="noConversion"/>
  </si>
  <si>
    <t>잡곡밥/브로콜리죽</t>
    <phoneticPr fontId="43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</si>
</sst>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[$-F800]dddd\,\ mmmm\ dd\,\ yyyy"/>
    <numFmt numFmtId="177" formatCode="m\/d\(&quot;월&quot;\)"/>
    <numFmt numFmtId="178" formatCode="0&quot;명&quot;"/>
  </numFmts>
  <fonts count="51">
    <font>
      <sz val="11"/>
      <color rgb="FF000000"/>
      <name val="돋움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b/>
      <sz val="26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b/>
      <sz val="11"/>
      <color rgb="FF000000"/>
      <name val="돋움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b/>
      <sz val="8"/>
      <color rgb="FF000000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b/>
      <sz val="28"/>
      <color rgb="FF000000"/>
      <name val="돋움"/>
      <family val="3"/>
      <charset val="129"/>
    </font>
    <font>
      <b/>
      <i/>
      <strike/>
      <sz val="11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11"/>
      <color rgb="FF000000"/>
      <name val="HY나무L"/>
      <family val="3"/>
      <charset val="129"/>
    </font>
    <font>
      <b/>
      <sz val="11"/>
      <color rgb="FF000000"/>
      <name val="HY나무L"/>
      <family val="3"/>
      <charset val="129"/>
    </font>
    <font>
      <b/>
      <sz val="16"/>
      <color rgb="FF000000"/>
      <name val="돋움"/>
      <family val="3"/>
      <charset val="129"/>
    </font>
    <font>
      <sz val="36"/>
      <color rgb="FF000000"/>
      <name val="HY나무L"/>
      <family val="3"/>
      <charset val="129"/>
    </font>
    <font>
      <b/>
      <sz val="14"/>
      <color rgb="FF000000"/>
      <name val="HY나무L"/>
      <family val="3"/>
      <charset val="129"/>
    </font>
    <font>
      <b/>
      <sz val="20"/>
      <color rgb="FF000000"/>
      <name val="굴림체"/>
      <family val="3"/>
      <charset val="129"/>
    </font>
    <font>
      <b/>
      <u/>
      <sz val="18"/>
      <color rgb="FF000000"/>
      <name val="돋움"/>
      <family val="3"/>
      <charset val="129"/>
    </font>
    <font>
      <b/>
      <u/>
      <sz val="11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12"/>
      <color rgb="FF000000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12"/>
      <color rgb="FF000000"/>
      <name val="맑은 고딕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D8FF"/>
        <bgColor indexed="64"/>
      </patternFill>
    </fill>
    <fill>
      <patternFill patternType="solid">
        <fgColor rgb="FFCBCBFF"/>
        <bgColor indexed="64"/>
      </patternFill>
    </fill>
  </fills>
  <borders count="10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26">
    <xf numFmtId="0" fontId="0" fillId="0" borderId="0">
      <alignment vertical="center"/>
    </xf>
    <xf numFmtId="41" fontId="42" fillId="0" borderId="0">
      <alignment vertical="center"/>
    </xf>
    <xf numFmtId="0" fontId="42" fillId="0" borderId="0">
      <alignment vertical="center"/>
    </xf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4" fillId="0" borderId="0">
      <alignment vertical="center"/>
    </xf>
    <xf numFmtId="0" fontId="5" fillId="20" borderId="1">
      <alignment vertical="center"/>
    </xf>
    <xf numFmtId="0" fontId="6" fillId="3" borderId="0">
      <alignment vertical="center"/>
    </xf>
    <xf numFmtId="0" fontId="42" fillId="21" borderId="2">
      <alignment vertical="center"/>
    </xf>
    <xf numFmtId="0" fontId="7" fillId="22" borderId="0">
      <alignment vertical="center"/>
    </xf>
    <xf numFmtId="0" fontId="8" fillId="0" borderId="0">
      <alignment vertical="center"/>
    </xf>
    <xf numFmtId="0" fontId="9" fillId="23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2" fillId="7" borderId="1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0">
      <alignment vertical="center"/>
    </xf>
    <xf numFmtId="0" fontId="18" fillId="20" borderId="9">
      <alignment vertical="center"/>
    </xf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4" fillId="0" borderId="0">
      <alignment vertical="center"/>
    </xf>
    <xf numFmtId="0" fontId="5" fillId="20" borderId="1">
      <alignment vertical="center"/>
    </xf>
    <xf numFmtId="0" fontId="6" fillId="3" borderId="0">
      <alignment vertical="center"/>
    </xf>
    <xf numFmtId="0" fontId="42" fillId="21" borderId="2">
      <alignment vertical="center"/>
    </xf>
    <xf numFmtId="0" fontId="7" fillId="22" borderId="0">
      <alignment vertical="center"/>
    </xf>
    <xf numFmtId="0" fontId="8" fillId="0" borderId="0">
      <alignment vertical="center"/>
    </xf>
    <xf numFmtId="0" fontId="9" fillId="23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2" fillId="7" borderId="1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0">
      <alignment vertical="center"/>
    </xf>
    <xf numFmtId="0" fontId="18" fillId="20" borderId="9">
      <alignment vertical="center"/>
    </xf>
    <xf numFmtId="0" fontId="2" fillId="2" borderId="0">
      <alignment vertical="center"/>
    </xf>
    <xf numFmtId="0" fontId="2" fillId="3" borderId="0">
      <alignment vertical="center"/>
    </xf>
    <xf numFmtId="0" fontId="2" fillId="4" borderId="0">
      <alignment vertical="center"/>
    </xf>
    <xf numFmtId="0" fontId="2" fillId="5" borderId="0">
      <alignment vertical="center"/>
    </xf>
    <xf numFmtId="0" fontId="2" fillId="6" borderId="0">
      <alignment vertical="center"/>
    </xf>
    <xf numFmtId="0" fontId="2" fillId="7" borderId="0">
      <alignment vertical="center"/>
    </xf>
    <xf numFmtId="0" fontId="2" fillId="8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5" borderId="0">
      <alignment vertical="center"/>
    </xf>
    <xf numFmtId="0" fontId="2" fillId="8" borderId="0">
      <alignment vertical="center"/>
    </xf>
    <xf numFmtId="0" fontId="2" fillId="11" borderId="0">
      <alignment vertical="center"/>
    </xf>
    <xf numFmtId="0" fontId="3" fillId="12" borderId="0">
      <alignment vertical="center"/>
    </xf>
    <xf numFmtId="0" fontId="3" fillId="9" borderId="0">
      <alignment vertical="center"/>
    </xf>
    <xf numFmtId="0" fontId="3" fillId="10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3" fillId="17" borderId="0">
      <alignment vertical="center"/>
    </xf>
    <xf numFmtId="0" fontId="3" fillId="18" borderId="0">
      <alignment vertical="center"/>
    </xf>
    <xf numFmtId="0" fontId="3" fillId="13" borderId="0">
      <alignment vertical="center"/>
    </xf>
    <xf numFmtId="0" fontId="3" fillId="14" borderId="0">
      <alignment vertical="center"/>
    </xf>
    <xf numFmtId="0" fontId="3" fillId="19" borderId="0">
      <alignment vertical="center"/>
    </xf>
    <xf numFmtId="0" fontId="4" fillId="0" borderId="0">
      <alignment vertical="center"/>
    </xf>
    <xf numFmtId="0" fontId="5" fillId="20" borderId="1">
      <alignment vertical="center"/>
    </xf>
    <xf numFmtId="0" fontId="6" fillId="3" borderId="0">
      <alignment vertical="center"/>
    </xf>
    <xf numFmtId="0" fontId="42" fillId="21" borderId="2">
      <alignment vertical="center"/>
    </xf>
    <xf numFmtId="0" fontId="7" fillId="22" borderId="0">
      <alignment vertical="center"/>
    </xf>
    <xf numFmtId="0" fontId="8" fillId="0" borderId="0">
      <alignment vertical="center"/>
    </xf>
    <xf numFmtId="0" fontId="9" fillId="23" borderId="3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2" fillId="7" borderId="1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4" borderId="0">
      <alignment vertical="center"/>
    </xf>
    <xf numFmtId="0" fontId="18" fillId="20" borderId="9">
      <alignment vertical="center"/>
    </xf>
  </cellStyleXfs>
  <cellXfs count="394">
    <xf numFmtId="0" fontId="0" fillId="0" borderId="0" xfId="0" applyNumberFormat="1">
      <alignment vertical="center"/>
    </xf>
    <xf numFmtId="0" fontId="19" fillId="0" borderId="0" xfId="0" applyNumberFormat="1" applyFont="1" applyAlignment="1">
      <alignment vertical="center"/>
    </xf>
    <xf numFmtId="0" fontId="0" fillId="0" borderId="0" xfId="0" applyNumberFormat="1" applyFont="1">
      <alignment vertical="center"/>
    </xf>
    <xf numFmtId="0" fontId="0" fillId="0" borderId="0" xfId="0" applyNumberFormat="1" applyFont="1" applyBorder="1">
      <alignment vertical="center"/>
    </xf>
    <xf numFmtId="0" fontId="20" fillId="0" borderId="0" xfId="0" applyNumberFormat="1" applyFont="1">
      <alignment vertical="center"/>
    </xf>
    <xf numFmtId="0" fontId="0" fillId="0" borderId="10" xfId="0" applyNumberFormat="1" applyFont="1" applyBorder="1" applyAlignment="1">
      <alignment horizontal="center" vertical="center"/>
    </xf>
    <xf numFmtId="0" fontId="0" fillId="0" borderId="11" xfId="0" applyNumberFormat="1" applyFont="1" applyBorder="1" applyAlignment="1">
      <alignment horizontal="center" vertical="center"/>
    </xf>
    <xf numFmtId="0" fontId="0" fillId="0" borderId="12" xfId="0" applyNumberFormat="1" applyFont="1" applyBorder="1" applyAlignment="1">
      <alignment horizontal="center" vertical="center"/>
    </xf>
    <xf numFmtId="0" fontId="0" fillId="0" borderId="13" xfId="0" applyNumberFormat="1" applyFont="1" applyBorder="1" applyAlignment="1">
      <alignment horizontal="center" vertical="center"/>
    </xf>
    <xf numFmtId="0" fontId="0" fillId="0" borderId="14" xfId="0" applyNumberFormat="1" applyFont="1" applyBorder="1" applyAlignment="1">
      <alignment horizontal="center" vertical="center"/>
    </xf>
    <xf numFmtId="0" fontId="0" fillId="0" borderId="0" xfId="0" applyNumberFormat="1" applyBorder="1">
      <alignment vertical="center"/>
    </xf>
    <xf numFmtId="0" fontId="0" fillId="0" borderId="11" xfId="0" applyNumberFormat="1" applyBorder="1" applyAlignment="1">
      <alignment horizontal="center" vertical="center"/>
    </xf>
    <xf numFmtId="0" fontId="21" fillId="0" borderId="0" xfId="0" applyNumberFormat="1" applyFont="1">
      <alignment vertical="center"/>
    </xf>
    <xf numFmtId="41" fontId="0" fillId="0" borderId="13" xfId="1" applyNumberFormat="1" applyFont="1" applyBorder="1" applyAlignment="1">
      <alignment horizontal="center" vertical="center"/>
    </xf>
    <xf numFmtId="0" fontId="22" fillId="0" borderId="0" xfId="2" applyNumberFormat="1" applyFont="1" applyFill="1" applyBorder="1" applyAlignment="1" applyProtection="1">
      <alignment vertical="center"/>
    </xf>
    <xf numFmtId="0" fontId="23" fillId="0" borderId="0" xfId="2" applyNumberFormat="1" applyFont="1" applyFill="1" applyBorder="1" applyAlignment="1" applyProtection="1">
      <alignment horizontal="center" vertical="center"/>
    </xf>
    <xf numFmtId="0" fontId="23" fillId="0" borderId="0" xfId="2" applyNumberFormat="1" applyFont="1" applyFill="1" applyBorder="1" applyAlignment="1" applyProtection="1">
      <alignment horizontal="center" vertical="center" wrapText="1"/>
    </xf>
    <xf numFmtId="0" fontId="23" fillId="0" borderId="0" xfId="2" applyNumberFormat="1" applyFont="1" applyFill="1" applyBorder="1" applyAlignment="1" applyProtection="1">
      <alignment horizontal="center" vertical="center" shrinkToFit="1"/>
    </xf>
    <xf numFmtId="0" fontId="22" fillId="0" borderId="0" xfId="2" applyNumberFormat="1" applyFont="1" applyFill="1" applyBorder="1" applyAlignment="1" applyProtection="1">
      <alignment vertical="center" wrapText="1"/>
    </xf>
    <xf numFmtId="0" fontId="22" fillId="0" borderId="0" xfId="2" applyNumberFormat="1" applyFont="1" applyFill="1" applyBorder="1" applyAlignment="1" applyProtection="1">
      <alignment vertical="center" shrinkToFit="1"/>
    </xf>
    <xf numFmtId="0" fontId="22" fillId="0" borderId="11" xfId="2" applyNumberFormat="1" applyFont="1" applyFill="1" applyBorder="1" applyAlignment="1" applyProtection="1">
      <alignment horizontal="center" vertical="center"/>
    </xf>
    <xf numFmtId="176" fontId="23" fillId="0" borderId="11" xfId="2" applyNumberFormat="1" applyFont="1" applyFill="1" applyBorder="1" applyAlignment="1" applyProtection="1">
      <alignment horizontal="center" vertical="center"/>
    </xf>
    <xf numFmtId="0" fontId="22" fillId="0" borderId="11" xfId="2" applyNumberFormat="1" applyFont="1" applyFill="1" applyBorder="1" applyAlignment="1" applyProtection="1">
      <alignment horizontal="center" vertical="center" wrapText="1"/>
    </xf>
    <xf numFmtId="0" fontId="22" fillId="0" borderId="11" xfId="2" applyNumberFormat="1" applyFont="1" applyFill="1" applyBorder="1" applyAlignment="1" applyProtection="1">
      <alignment horizontal="center" vertical="center" shrinkToFit="1"/>
    </xf>
    <xf numFmtId="176" fontId="23" fillId="0" borderId="11" xfId="2" applyNumberFormat="1" applyFont="1" applyFill="1" applyBorder="1" applyAlignment="1" applyProtection="1">
      <alignment horizontal="center" vertical="center" wrapText="1"/>
    </xf>
    <xf numFmtId="176" fontId="23" fillId="0" borderId="11" xfId="2" applyNumberFormat="1" applyFont="1" applyFill="1" applyBorder="1" applyAlignment="1" applyProtection="1">
      <alignment horizontal="center" vertical="center" shrinkToFit="1"/>
    </xf>
    <xf numFmtId="0" fontId="21" fillId="24" borderId="0" xfId="0" applyNumberFormat="1" applyFont="1" applyFill="1">
      <alignment vertical="center"/>
    </xf>
    <xf numFmtId="0" fontId="21" fillId="24" borderId="0" xfId="0" applyNumberFormat="1" applyFont="1" applyFill="1" applyAlignment="1">
      <alignment horizontal="center" vertical="center"/>
    </xf>
    <xf numFmtId="0" fontId="21" fillId="24" borderId="10" xfId="0" applyNumberFormat="1" applyFont="1" applyFill="1" applyBorder="1" applyAlignment="1">
      <alignment horizontal="center" vertical="center"/>
    </xf>
    <xf numFmtId="0" fontId="21" fillId="24" borderId="25" xfId="0" applyNumberFormat="1" applyFont="1" applyFill="1" applyBorder="1" applyAlignment="1">
      <alignment horizontal="center" vertical="center"/>
    </xf>
    <xf numFmtId="0" fontId="21" fillId="24" borderId="26" xfId="0" applyNumberFormat="1" applyFont="1" applyFill="1" applyBorder="1" applyAlignment="1">
      <alignment horizontal="center" vertical="center"/>
    </xf>
    <xf numFmtId="0" fontId="21" fillId="24" borderId="0" xfId="0" applyNumberFormat="1" applyFont="1" applyFill="1" applyAlignment="1">
      <alignment horizontal="center"/>
    </xf>
    <xf numFmtId="0" fontId="21" fillId="24" borderId="0" xfId="0" applyNumberFormat="1" applyFont="1" applyFill="1" applyAlignment="1"/>
    <xf numFmtId="0" fontId="21" fillId="24" borderId="0" xfId="0" applyNumberFormat="1" applyFont="1" applyFill="1" applyAlignment="1">
      <alignment horizontal="left" vertical="center" shrinkToFit="1"/>
    </xf>
    <xf numFmtId="0" fontId="24" fillId="24" borderId="11" xfId="0" applyNumberFormat="1" applyFont="1" applyFill="1" applyBorder="1" applyAlignment="1">
      <alignment horizontal="center" vertical="center"/>
    </xf>
    <xf numFmtId="0" fontId="25" fillId="24" borderId="0" xfId="0" applyNumberFormat="1" applyFont="1" applyFill="1" applyAlignment="1">
      <alignment horizontal="left" vertical="center"/>
    </xf>
    <xf numFmtId="0" fontId="26" fillId="24" borderId="27" xfId="0" applyNumberFormat="1" applyFont="1" applyFill="1" applyBorder="1" applyAlignment="1">
      <alignment horizontal="center" vertical="center"/>
    </xf>
    <xf numFmtId="0" fontId="26" fillId="24" borderId="28" xfId="0" applyNumberFormat="1" applyFont="1" applyFill="1" applyBorder="1" applyAlignment="1">
      <alignment horizontal="center" vertical="center"/>
    </xf>
    <xf numFmtId="0" fontId="26" fillId="24" borderId="29" xfId="0" applyNumberFormat="1" applyFont="1" applyFill="1" applyBorder="1" applyAlignment="1">
      <alignment horizontal="center" vertical="center"/>
    </xf>
    <xf numFmtId="0" fontId="21" fillId="24" borderId="30" xfId="0" applyNumberFormat="1" applyFont="1" applyFill="1" applyBorder="1" applyAlignment="1">
      <alignment horizontal="center" vertical="center"/>
    </xf>
    <xf numFmtId="0" fontId="0" fillId="0" borderId="0" xfId="0" applyNumberFormat="1" applyFill="1">
      <alignment vertical="center"/>
    </xf>
    <xf numFmtId="0" fontId="27" fillId="0" borderId="0" xfId="0" applyNumberFormat="1" applyFont="1" applyAlignment="1">
      <alignment horizontal="center" vertical="center"/>
    </xf>
    <xf numFmtId="0" fontId="0" fillId="0" borderId="11" xfId="0" applyNumberFormat="1" applyBorder="1">
      <alignment vertical="center"/>
    </xf>
    <xf numFmtId="0" fontId="0" fillId="0" borderId="23" xfId="0" applyNumberFormat="1" applyBorder="1">
      <alignment vertical="center"/>
    </xf>
    <xf numFmtId="0" fontId="0" fillId="0" borderId="24" xfId="0" applyNumberFormat="1" applyBorder="1">
      <alignment vertical="center"/>
    </xf>
    <xf numFmtId="0" fontId="0" fillId="0" borderId="12" xfId="0" applyNumberFormat="1" applyBorder="1">
      <alignment vertical="center"/>
    </xf>
    <xf numFmtId="41" fontId="0" fillId="0" borderId="33" xfId="1" applyNumberFormat="1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28" fillId="0" borderId="0" xfId="0" applyNumberFormat="1" applyFont="1">
      <alignment vertical="center"/>
    </xf>
    <xf numFmtId="0" fontId="21" fillId="24" borderId="35" xfId="0" applyNumberFormat="1" applyFont="1" applyFill="1" applyBorder="1" applyAlignment="1">
      <alignment horizontal="center" vertical="center"/>
    </xf>
    <xf numFmtId="0" fontId="21" fillId="24" borderId="36" xfId="0" applyNumberFormat="1" applyFont="1" applyFill="1" applyBorder="1" applyAlignment="1">
      <alignment horizontal="center" vertical="center"/>
    </xf>
    <xf numFmtId="0" fontId="0" fillId="0" borderId="35" xfId="0" applyNumberFormat="1" applyBorder="1" applyAlignment="1">
      <alignment horizontal="center" vertical="center"/>
    </xf>
    <xf numFmtId="0" fontId="0" fillId="0" borderId="36" xfId="0" applyNumberForma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26" fillId="24" borderId="42" xfId="0" applyNumberFormat="1" applyFont="1" applyFill="1" applyBorder="1" applyAlignment="1">
      <alignment horizontal="center" vertical="center"/>
    </xf>
    <xf numFmtId="0" fontId="0" fillId="0" borderId="43" xfId="0" applyNumberFormat="1" applyBorder="1" applyAlignment="1">
      <alignment horizontal="left" vertical="center"/>
    </xf>
    <xf numFmtId="0" fontId="0" fillId="0" borderId="44" xfId="0" applyNumberFormat="1" applyBorder="1" applyAlignment="1">
      <alignment horizontal="left" vertical="center"/>
    </xf>
    <xf numFmtId="0" fontId="0" fillId="0" borderId="18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24" xfId="0" applyNumberFormat="1" applyBorder="1">
      <alignment vertical="center"/>
    </xf>
    <xf numFmtId="0" fontId="29" fillId="0" borderId="0" xfId="0" applyNumberFormat="1" applyFont="1">
      <alignment vertical="center"/>
    </xf>
    <xf numFmtId="0" fontId="0" fillId="0" borderId="44" xfId="0" applyNumberFormat="1" applyFont="1" applyBorder="1" applyAlignment="1">
      <alignment horizontal="left" vertical="center"/>
    </xf>
    <xf numFmtId="0" fontId="30" fillId="0" borderId="45" xfId="0" applyNumberFormat="1" applyFont="1" applyBorder="1" applyAlignment="1">
      <alignment horizontal="left" vertical="center"/>
    </xf>
    <xf numFmtId="0" fontId="31" fillId="0" borderId="45" xfId="0" applyNumberFormat="1" applyFont="1" applyBorder="1" applyAlignment="1">
      <alignment horizontal="left" vertical="center"/>
    </xf>
    <xf numFmtId="0" fontId="29" fillId="0" borderId="45" xfId="0" applyNumberFormat="1" applyFont="1" applyBorder="1" applyAlignment="1">
      <alignment horizontal="left" vertical="center"/>
    </xf>
    <xf numFmtId="0" fontId="0" fillId="0" borderId="33" xfId="0" applyNumberFormat="1" applyBorder="1">
      <alignment vertical="center"/>
    </xf>
    <xf numFmtId="178" fontId="0" fillId="0" borderId="0" xfId="0" applyNumberFormat="1">
      <alignment vertical="center"/>
    </xf>
    <xf numFmtId="0" fontId="0" fillId="0" borderId="0" xfId="0" quotePrefix="1" applyNumberFormat="1">
      <alignment vertical="center"/>
    </xf>
    <xf numFmtId="0" fontId="0" fillId="0" borderId="24" xfId="0" applyNumberFormat="1" applyBorder="1" applyAlignment="1">
      <alignment vertical="center"/>
    </xf>
    <xf numFmtId="0" fontId="0" fillId="0" borderId="24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39" xfId="0" applyNumberFormat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0" fillId="0" borderId="11" xfId="0" applyNumberFormat="1" applyBorder="1" applyAlignment="1">
      <alignment horizontal="center" vertical="center"/>
    </xf>
    <xf numFmtId="0" fontId="0" fillId="0" borderId="32" xfId="0" applyNumberFormat="1" applyBorder="1" applyAlignment="1">
      <alignment horizontal="center" vertical="center"/>
    </xf>
    <xf numFmtId="0" fontId="0" fillId="0" borderId="39" xfId="0" applyNumberFormat="1" applyBorder="1" applyAlignment="1">
      <alignment vertical="center" textRotation="255"/>
    </xf>
    <xf numFmtId="0" fontId="0" fillId="0" borderId="36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19" fillId="0" borderId="0" xfId="0" applyNumberFormat="1" applyFont="1" applyBorder="1" applyAlignment="1">
      <alignment vertical="center"/>
    </xf>
    <xf numFmtId="0" fontId="27" fillId="0" borderId="0" xfId="0" applyNumberFormat="1" applyFont="1" applyBorder="1" applyAlignment="1">
      <alignment horizontal="center" vertical="center"/>
    </xf>
    <xf numFmtId="0" fontId="0" fillId="0" borderId="23" xfId="0" applyNumberFormat="1" applyBorder="1">
      <alignment vertical="center"/>
    </xf>
    <xf numFmtId="0" fontId="0" fillId="0" borderId="12" xfId="0" applyNumberFormat="1" applyBorder="1">
      <alignment vertical="center"/>
    </xf>
    <xf numFmtId="0" fontId="0" fillId="0" borderId="11" xfId="0" applyNumberFormat="1" applyBorder="1">
      <alignment vertical="center"/>
    </xf>
    <xf numFmtId="0" fontId="20" fillId="0" borderId="0" xfId="0" applyNumberFormat="1" applyFont="1" applyBorder="1">
      <alignment vertical="center"/>
    </xf>
    <xf numFmtId="0" fontId="0" fillId="0" borderId="11" xfId="0" applyNumberFormat="1" applyFont="1" applyBorder="1" applyAlignment="1">
      <alignment horizontal="center" vertical="center"/>
    </xf>
    <xf numFmtId="0" fontId="0" fillId="0" borderId="12" xfId="0" applyNumberFormat="1" applyFont="1" applyBorder="1" applyAlignment="1">
      <alignment horizontal="center" vertical="center"/>
    </xf>
    <xf numFmtId="0" fontId="0" fillId="0" borderId="43" xfId="0" applyNumberFormat="1" applyBorder="1" applyAlignment="1">
      <alignment horizontal="left" vertical="center"/>
    </xf>
    <xf numFmtId="0" fontId="0" fillId="0" borderId="35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24" xfId="0" applyNumberFormat="1" applyBorder="1" applyAlignment="1">
      <alignment horizontal="center" vertical="center"/>
    </xf>
    <xf numFmtId="0" fontId="27" fillId="0" borderId="0" xfId="0" applyNumberFormat="1" applyFont="1" applyAlignment="1">
      <alignment horizontal="center" vertical="center"/>
    </xf>
    <xf numFmtId="0" fontId="32" fillId="0" borderId="0" xfId="0" applyNumberFormat="1" applyFont="1" applyAlignment="1">
      <alignment horizontal="center" vertical="center"/>
    </xf>
    <xf numFmtId="0" fontId="32" fillId="0" borderId="0" xfId="0" applyNumberFormat="1" applyFont="1" applyAlignment="1">
      <alignment vertical="center" shrinkToFit="1"/>
    </xf>
    <xf numFmtId="0" fontId="32" fillId="0" borderId="0" xfId="0" applyNumberFormat="1" applyFont="1" applyAlignment="1">
      <alignment vertical="center"/>
    </xf>
    <xf numFmtId="0" fontId="0" fillId="0" borderId="36" xfId="0" applyNumberFormat="1" applyFont="1" applyBorder="1" applyAlignment="1">
      <alignment horizontal="center" vertical="center"/>
    </xf>
    <xf numFmtId="0" fontId="0" fillId="0" borderId="36" xfId="0" applyNumberFormat="1" applyFont="1" applyFill="1" applyBorder="1" applyAlignment="1" applyProtection="1">
      <alignment horizontal="center" vertical="center"/>
    </xf>
    <xf numFmtId="0" fontId="0" fillId="0" borderId="35" xfId="0" applyNumberFormat="1" applyFont="1" applyFill="1" applyBorder="1" applyAlignment="1" applyProtection="1">
      <alignment horizontal="center" vertical="center"/>
    </xf>
    <xf numFmtId="0" fontId="0" fillId="0" borderId="36" xfId="0" applyNumberFormat="1" applyFont="1" applyFill="1" applyBorder="1" applyAlignment="1" applyProtection="1">
      <alignment horizontal="center" vertical="center"/>
    </xf>
    <xf numFmtId="0" fontId="21" fillId="24" borderId="46" xfId="0" applyNumberFormat="1" applyFont="1" applyFill="1" applyBorder="1" applyAlignment="1" applyProtection="1">
      <alignment horizontal="center" vertical="center"/>
    </xf>
    <xf numFmtId="0" fontId="26" fillId="24" borderId="47" xfId="0" applyNumberFormat="1" applyFont="1" applyFill="1" applyBorder="1" applyAlignment="1" applyProtection="1">
      <alignment horizontal="center" vertical="center"/>
    </xf>
    <xf numFmtId="0" fontId="24" fillId="24" borderId="50" xfId="0" applyNumberFormat="1" applyFont="1" applyFill="1" applyBorder="1" applyAlignment="1" applyProtection="1">
      <alignment horizontal="center" vertical="center"/>
    </xf>
    <xf numFmtId="0" fontId="26" fillId="24" borderId="29" xfId="0" applyNumberFormat="1" applyFont="1" applyFill="1" applyBorder="1" applyAlignment="1" applyProtection="1">
      <alignment horizontal="center" vertical="center"/>
    </xf>
    <xf numFmtId="0" fontId="24" fillId="24" borderId="11" xfId="0" applyNumberFormat="1" applyFont="1" applyFill="1" applyBorder="1" applyAlignment="1" applyProtection="1">
      <alignment horizontal="center" vertical="center"/>
    </xf>
    <xf numFmtId="0" fontId="27" fillId="0" borderId="0" xfId="0" applyNumberFormat="1" applyFont="1" applyFill="1" applyBorder="1" applyAlignment="1" applyProtection="1">
      <alignment horizontal="center" vertical="center"/>
    </xf>
    <xf numFmtId="0" fontId="21" fillId="24" borderId="10" xfId="0" applyNumberFormat="1" applyFont="1" applyFill="1" applyBorder="1" applyAlignment="1" applyProtection="1">
      <alignment horizontal="center" vertical="center"/>
    </xf>
    <xf numFmtId="0" fontId="24" fillId="24" borderId="31" xfId="0" applyNumberFormat="1" applyFont="1" applyFill="1" applyBorder="1" applyAlignment="1" applyProtection="1">
      <alignment horizontal="center" vertical="center"/>
    </xf>
    <xf numFmtId="0" fontId="26" fillId="24" borderId="51" xfId="0" applyNumberFormat="1" applyFont="1" applyFill="1" applyBorder="1" applyAlignment="1" applyProtection="1">
      <alignment horizontal="center" vertical="center"/>
    </xf>
    <xf numFmtId="0" fontId="21" fillId="24" borderId="26" xfId="0" applyNumberFormat="1" applyFont="1" applyFill="1" applyBorder="1" applyAlignment="1" applyProtection="1">
      <alignment horizontal="center" vertical="center"/>
    </xf>
    <xf numFmtId="0" fontId="21" fillId="24" borderId="52" xfId="0" applyNumberFormat="1" applyFont="1" applyFill="1" applyBorder="1" applyAlignment="1" applyProtection="1">
      <alignment horizontal="center" vertical="center"/>
    </xf>
    <xf numFmtId="0" fontId="21" fillId="24" borderId="53" xfId="0" applyNumberFormat="1" applyFont="1" applyFill="1" applyBorder="1" applyAlignment="1" applyProtection="1">
      <alignment horizontal="center" vertical="center"/>
    </xf>
    <xf numFmtId="0" fontId="21" fillId="24" borderId="30" xfId="0" applyNumberFormat="1" applyFont="1" applyFill="1" applyBorder="1" applyAlignment="1" applyProtection="1">
      <alignment horizontal="center" vertical="center"/>
    </xf>
    <xf numFmtId="177" fontId="33" fillId="22" borderId="37" xfId="0" applyNumberFormat="1" applyFont="1" applyFill="1" applyBorder="1" applyAlignment="1">
      <alignment horizontal="center" vertical="center"/>
    </xf>
    <xf numFmtId="0" fontId="33" fillId="25" borderId="54" xfId="0" applyNumberFormat="1" applyFont="1" applyFill="1" applyBorder="1" applyAlignment="1">
      <alignment horizontal="center" vertical="center"/>
    </xf>
    <xf numFmtId="0" fontId="1" fillId="0" borderId="0" xfId="0" applyNumberFormat="1" applyFont="1">
      <alignment vertical="center"/>
    </xf>
    <xf numFmtId="0" fontId="1" fillId="0" borderId="11" xfId="0" applyNumberFormat="1" applyFont="1" applyBorder="1" applyAlignment="1">
      <alignment horizontal="center" vertical="center"/>
    </xf>
    <xf numFmtId="0" fontId="22" fillId="0" borderId="11" xfId="2" applyNumberFormat="1" applyFont="1" applyFill="1" applyBorder="1" applyAlignment="1" applyProtection="1">
      <alignment horizontal="center" vertical="center" wrapText="1"/>
    </xf>
    <xf numFmtId="0" fontId="48" fillId="0" borderId="11" xfId="2" applyNumberFormat="1" applyFont="1" applyFill="1" applyBorder="1" applyAlignment="1" applyProtection="1">
      <alignment horizontal="center" vertical="center"/>
    </xf>
    <xf numFmtId="0" fontId="49" fillId="0" borderId="11" xfId="2" applyNumberFormat="1" applyFont="1" applyFill="1" applyBorder="1" applyAlignment="1" applyProtection="1">
      <alignment horizontal="center" vertical="center" wrapText="1"/>
    </xf>
    <xf numFmtId="0" fontId="36" fillId="0" borderId="81" xfId="0" applyNumberFormat="1" applyFont="1" applyBorder="1" applyAlignment="1">
      <alignment horizontal="center" vertical="center"/>
    </xf>
    <xf numFmtId="0" fontId="36" fillId="0" borderId="0" xfId="0" applyNumberFormat="1" applyFont="1" applyBorder="1" applyAlignment="1">
      <alignment horizontal="center" vertical="center"/>
    </xf>
    <xf numFmtId="0" fontId="50" fillId="24" borderId="31" xfId="0" applyNumberFormat="1" applyFont="1" applyFill="1" applyBorder="1" applyAlignment="1">
      <alignment horizontal="center" vertical="center" shrinkToFit="1"/>
    </xf>
    <xf numFmtId="0" fontId="50" fillId="24" borderId="18" xfId="0" applyNumberFormat="1" applyFont="1" applyFill="1" applyBorder="1" applyAlignment="1">
      <alignment horizontal="center" vertical="center" shrinkToFit="1"/>
    </xf>
    <xf numFmtId="0" fontId="50" fillId="24" borderId="44" xfId="0" applyNumberFormat="1" applyFont="1" applyFill="1" applyBorder="1" applyAlignment="1">
      <alignment horizontal="center" vertical="center" shrinkToFit="1"/>
    </xf>
    <xf numFmtId="0" fontId="50" fillId="24" borderId="32" xfId="0" applyNumberFormat="1" applyFont="1" applyFill="1" applyBorder="1" applyAlignment="1">
      <alignment horizontal="center" vertical="center" shrinkToFit="1"/>
    </xf>
    <xf numFmtId="0" fontId="50" fillId="24" borderId="32" xfId="0" applyNumberFormat="1" applyFont="1" applyFill="1" applyBorder="1" applyAlignment="1">
      <alignment horizontal="center" vertical="center" wrapText="1" shrinkToFit="1"/>
    </xf>
    <xf numFmtId="0" fontId="50" fillId="24" borderId="15" xfId="0" applyNumberFormat="1" applyFont="1" applyFill="1" applyBorder="1" applyAlignment="1">
      <alignment horizontal="center" vertical="center" shrinkToFit="1"/>
    </xf>
    <xf numFmtId="0" fontId="50" fillId="24" borderId="43" xfId="0" applyNumberFormat="1" applyFont="1" applyFill="1" applyBorder="1" applyAlignment="1">
      <alignment horizontal="center" vertical="center" shrinkToFit="1"/>
    </xf>
    <xf numFmtId="0" fontId="50" fillId="24" borderId="31" xfId="0" applyNumberFormat="1" applyFont="1" applyFill="1" applyBorder="1" applyAlignment="1">
      <alignment horizontal="center" vertical="center" wrapText="1" shrinkToFit="1"/>
    </xf>
    <xf numFmtId="0" fontId="50" fillId="24" borderId="31" xfId="0" applyNumberFormat="1" applyFont="1" applyFill="1" applyBorder="1" applyAlignment="1">
      <alignment horizontal="center" vertical="center"/>
    </xf>
    <xf numFmtId="0" fontId="50" fillId="24" borderId="39" xfId="0" applyNumberFormat="1" applyFont="1" applyFill="1" applyBorder="1" applyAlignment="1">
      <alignment horizontal="center" vertical="center" wrapText="1" shrinkToFit="1"/>
    </xf>
    <xf numFmtId="0" fontId="50" fillId="24" borderId="20" xfId="0" applyNumberFormat="1" applyFont="1" applyFill="1" applyBorder="1" applyAlignment="1">
      <alignment horizontal="center" vertical="center" shrinkToFit="1"/>
    </xf>
    <xf numFmtId="0" fontId="50" fillId="0" borderId="31" xfId="0" applyNumberFormat="1" applyFont="1" applyFill="1" applyBorder="1" applyAlignment="1">
      <alignment horizontal="center" vertical="center" shrinkToFit="1"/>
    </xf>
    <xf numFmtId="0" fontId="50" fillId="26" borderId="11" xfId="0" applyNumberFormat="1" applyFont="1" applyFill="1" applyBorder="1" applyAlignment="1" applyProtection="1">
      <alignment horizontal="center" vertical="center"/>
    </xf>
    <xf numFmtId="0" fontId="50" fillId="26" borderId="11" xfId="0" applyNumberFormat="1" applyFont="1" applyFill="1" applyBorder="1" applyAlignment="1" applyProtection="1">
      <alignment horizontal="center" vertical="center" shrinkToFit="1"/>
    </xf>
    <xf numFmtId="0" fontId="50" fillId="26" borderId="13" xfId="0" applyNumberFormat="1" applyFont="1" applyFill="1" applyBorder="1" applyAlignment="1" applyProtection="1">
      <alignment horizontal="center" vertical="center"/>
    </xf>
    <xf numFmtId="0" fontId="50" fillId="26" borderId="40" xfId="0" applyNumberFormat="1" applyFont="1" applyFill="1" applyBorder="1" applyAlignment="1" applyProtection="1">
      <alignment horizontal="center" vertical="center"/>
    </xf>
    <xf numFmtId="0" fontId="50" fillId="26" borderId="40" xfId="0" applyNumberFormat="1" applyFont="1" applyFill="1" applyBorder="1" applyAlignment="1" applyProtection="1">
      <alignment horizontal="center" vertical="center" shrinkToFit="1"/>
    </xf>
    <xf numFmtId="0" fontId="50" fillId="26" borderId="82" xfId="0" applyNumberFormat="1" applyFont="1" applyFill="1" applyBorder="1" applyAlignment="1" applyProtection="1">
      <alignment horizontal="center" vertical="center"/>
    </xf>
    <xf numFmtId="0" fontId="50" fillId="26" borderId="49" xfId="0" applyNumberFormat="1" applyFont="1" applyFill="1" applyBorder="1" applyAlignment="1" applyProtection="1">
      <alignment horizontal="center" vertical="center"/>
    </xf>
    <xf numFmtId="0" fontId="25" fillId="0" borderId="0" xfId="0" applyNumberFormat="1" applyFont="1" applyBorder="1" applyAlignment="1">
      <alignment horizontal="center" vertical="center"/>
    </xf>
    <xf numFmtId="0" fontId="33" fillId="22" borderId="38" xfId="0" applyNumberFormat="1" applyFont="1" applyFill="1" applyBorder="1" applyAlignment="1">
      <alignment horizontal="center" vertical="center"/>
    </xf>
    <xf numFmtId="0" fontId="33" fillId="22" borderId="100" xfId="0" applyNumberFormat="1" applyFont="1" applyFill="1" applyBorder="1" applyAlignment="1">
      <alignment horizontal="center" vertical="center"/>
    </xf>
    <xf numFmtId="0" fontId="11" fillId="24" borderId="18" xfId="0" applyNumberFormat="1" applyFont="1" applyFill="1" applyBorder="1" applyAlignment="1">
      <alignment horizontal="center" vertical="center"/>
    </xf>
    <xf numFmtId="0" fontId="50" fillId="24" borderId="0" xfId="0" applyNumberFormat="1" applyFont="1" applyFill="1" applyBorder="1" applyAlignment="1">
      <alignment horizontal="center" vertical="center" shrinkToFit="1"/>
    </xf>
    <xf numFmtId="0" fontId="35" fillId="0" borderId="0" xfId="0" applyNumberFormat="1" applyFont="1" applyAlignment="1">
      <alignment horizontal="center" vertical="center"/>
    </xf>
    <xf numFmtId="0" fontId="32" fillId="0" borderId="0" xfId="0" applyNumberFormat="1" applyFont="1" applyAlignment="1">
      <alignment vertical="center"/>
    </xf>
    <xf numFmtId="0" fontId="33" fillId="0" borderId="81" xfId="0" applyNumberFormat="1" applyFont="1" applyBorder="1" applyAlignment="1">
      <alignment horizontal="left" vertical="center" shrinkToFit="1"/>
    </xf>
    <xf numFmtId="0" fontId="33" fillId="25" borderId="35" xfId="0" applyNumberFormat="1" applyFont="1" applyFill="1" applyBorder="1" applyAlignment="1">
      <alignment horizontal="center" vertical="center"/>
    </xf>
    <xf numFmtId="0" fontId="33" fillId="25" borderId="48" xfId="0" applyNumberFormat="1" applyFont="1" applyFill="1" applyBorder="1" applyAlignment="1">
      <alignment horizontal="center" vertical="center"/>
    </xf>
    <xf numFmtId="0" fontId="25" fillId="0" borderId="0" xfId="0" applyNumberFormat="1" applyFont="1" applyBorder="1" applyAlignment="1">
      <alignment horizontal="center" vertical="center" textRotation="255"/>
    </xf>
    <xf numFmtId="0" fontId="33" fillId="25" borderId="80" xfId="0" applyNumberFormat="1" applyFont="1" applyFill="1" applyBorder="1" applyAlignment="1">
      <alignment horizontal="center" vertical="center"/>
    </xf>
    <xf numFmtId="0" fontId="33" fillId="25" borderId="36" xfId="0" applyNumberFormat="1" applyFont="1" applyFill="1" applyBorder="1" applyAlignment="1">
      <alignment horizontal="center" vertical="center"/>
    </xf>
    <xf numFmtId="0" fontId="32" fillId="0" borderId="73" xfId="0" applyNumberFormat="1" applyFont="1" applyBorder="1" applyAlignment="1">
      <alignment horizontal="left" vertical="center" wrapText="1"/>
    </xf>
    <xf numFmtId="0" fontId="0" fillId="0" borderId="73" xfId="0" applyNumberFormat="1" applyBorder="1" applyAlignment="1">
      <alignment vertical="center"/>
    </xf>
    <xf numFmtId="0" fontId="0" fillId="0" borderId="20" xfId="0" applyNumberFormat="1" applyBorder="1" applyAlignment="1">
      <alignment horizontal="center" vertical="center"/>
    </xf>
    <xf numFmtId="0" fontId="0" fillId="0" borderId="22" xfId="0" applyNumberFormat="1" applyBorder="1" applyAlignment="1">
      <alignment horizontal="center" vertical="center"/>
    </xf>
    <xf numFmtId="0" fontId="0" fillId="0" borderId="21" xfId="0" applyNumberFormat="1" applyFont="1" applyBorder="1" applyAlignment="1">
      <alignment horizontal="center" vertical="center"/>
    </xf>
    <xf numFmtId="0" fontId="0" fillId="0" borderId="78" xfId="0" applyNumberFormat="1" applyBorder="1" applyAlignment="1">
      <alignment horizontal="center" vertical="center"/>
    </xf>
    <xf numFmtId="0" fontId="0" fillId="0" borderId="23" xfId="0" applyNumberFormat="1" applyBorder="1" applyAlignment="1">
      <alignment horizontal="left" vertical="center"/>
    </xf>
    <xf numFmtId="0" fontId="0" fillId="0" borderId="24" xfId="0" applyNumberFormat="1" applyBorder="1" applyAlignment="1">
      <alignment vertical="center"/>
    </xf>
    <xf numFmtId="0" fontId="0" fillId="0" borderId="55" xfId="0" applyNumberFormat="1" applyBorder="1" applyAlignment="1">
      <alignment vertical="center"/>
    </xf>
    <xf numFmtId="0" fontId="0" fillId="0" borderId="18" xfId="0" applyNumberFormat="1" applyBorder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19" xfId="0" applyNumberFormat="1" applyBorder="1" applyAlignment="1">
      <alignment horizontal="left" vertical="center"/>
    </xf>
    <xf numFmtId="0" fontId="0" fillId="0" borderId="34" xfId="0" applyNumberFormat="1" applyBorder="1" applyAlignment="1">
      <alignment horizontal="left" vertical="center"/>
    </xf>
    <xf numFmtId="0" fontId="20" fillId="0" borderId="87" xfId="0" applyNumberFormat="1" applyFont="1" applyBorder="1" applyAlignment="1">
      <alignment horizontal="left" vertical="center"/>
    </xf>
    <xf numFmtId="0" fontId="20" fillId="0" borderId="72" xfId="0" applyNumberFormat="1" applyFont="1" applyBorder="1" applyAlignment="1">
      <alignment horizontal="left" vertical="center"/>
    </xf>
    <xf numFmtId="0" fontId="20" fillId="0" borderId="30" xfId="0" applyNumberFormat="1" applyFont="1" applyBorder="1" applyAlignment="1">
      <alignment horizontal="left" vertical="center"/>
    </xf>
    <xf numFmtId="0" fontId="0" fillId="0" borderId="69" xfId="0" applyNumberFormat="1" applyBorder="1" applyAlignment="1">
      <alignment horizontal="left" vertical="center"/>
    </xf>
    <xf numFmtId="0" fontId="0" fillId="0" borderId="70" xfId="0" applyNumberFormat="1" applyBorder="1" applyAlignment="1">
      <alignment horizontal="left" vertical="center"/>
    </xf>
    <xf numFmtId="0" fontId="0" fillId="0" borderId="71" xfId="0" applyNumberFormat="1" applyBorder="1" applyAlignment="1">
      <alignment horizontal="left" vertical="center"/>
    </xf>
    <xf numFmtId="0" fontId="1" fillId="0" borderId="66" xfId="0" applyNumberFormat="1" applyFont="1" applyBorder="1" applyAlignment="1">
      <alignment horizontal="left" vertical="center"/>
    </xf>
    <xf numFmtId="0" fontId="0" fillId="0" borderId="67" xfId="0" applyNumberFormat="1" applyBorder="1" applyAlignment="1">
      <alignment horizontal="left" vertical="center"/>
    </xf>
    <xf numFmtId="0" fontId="0" fillId="0" borderId="68" xfId="0" applyNumberFormat="1" applyBorder="1" applyAlignment="1">
      <alignment horizontal="left" vertical="center"/>
    </xf>
    <xf numFmtId="0" fontId="1" fillId="0" borderId="83" xfId="0" applyNumberFormat="1" applyFont="1" applyFill="1" applyBorder="1" applyAlignment="1" applyProtection="1">
      <alignment horizontal="center" vertical="center"/>
    </xf>
    <xf numFmtId="0" fontId="0" fillId="0" borderId="83" xfId="0" applyNumberFormat="1" applyFont="1" applyFill="1" applyBorder="1" applyAlignment="1" applyProtection="1">
      <alignment horizontal="center" vertical="center"/>
    </xf>
    <xf numFmtId="0" fontId="0" fillId="0" borderId="86" xfId="0" applyNumberFormat="1" applyFont="1" applyFill="1" applyBorder="1" applyAlignment="1" applyProtection="1">
      <alignment horizontal="center" vertical="center"/>
    </xf>
    <xf numFmtId="0" fontId="0" fillId="0" borderId="23" xfId="0" applyNumberFormat="1" applyFont="1" applyBorder="1" applyAlignment="1">
      <alignment horizontal="center" vertical="center"/>
    </xf>
    <xf numFmtId="0" fontId="0" fillId="0" borderId="24" xfId="0" applyNumberFormat="1" applyFon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0" fillId="0" borderId="62" xfId="0" applyNumberFormat="1" applyBorder="1" applyAlignment="1">
      <alignment horizontal="center" vertical="center"/>
    </xf>
    <xf numFmtId="0" fontId="0" fillId="0" borderId="63" xfId="0" applyNumberFormat="1" applyFont="1" applyBorder="1" applyAlignment="1">
      <alignment horizontal="center" vertical="center"/>
    </xf>
    <xf numFmtId="0" fontId="0" fillId="0" borderId="18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0" fillId="0" borderId="19" xfId="0" applyNumberFormat="1" applyBorder="1" applyAlignment="1">
      <alignment vertical="center"/>
    </xf>
    <xf numFmtId="0" fontId="1" fillId="0" borderId="18" xfId="0" applyNumberFormat="1" applyFont="1" applyBorder="1" applyAlignment="1">
      <alignment horizontal="left" vertical="center"/>
    </xf>
    <xf numFmtId="0" fontId="27" fillId="0" borderId="0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 textRotation="255"/>
    </xf>
    <xf numFmtId="0" fontId="0" fillId="0" borderId="23" xfId="0" applyNumberFormat="1" applyBorder="1" applyAlignment="1">
      <alignment vertical="center"/>
    </xf>
    <xf numFmtId="0" fontId="0" fillId="0" borderId="12" xfId="0" applyNumberFormat="1" applyBorder="1" applyAlignment="1">
      <alignment vertical="center"/>
    </xf>
    <xf numFmtId="0" fontId="0" fillId="0" borderId="72" xfId="0" applyNumberFormat="1" applyBorder="1" applyAlignment="1">
      <alignment vertical="center"/>
    </xf>
    <xf numFmtId="0" fontId="1" fillId="0" borderId="15" xfId="0" applyNumberFormat="1" applyFont="1" applyBorder="1" applyAlignment="1">
      <alignment horizontal="left" vertical="center"/>
    </xf>
    <xf numFmtId="0" fontId="0" fillId="0" borderId="16" xfId="0" applyNumberFormat="1" applyFont="1" applyBorder="1" applyAlignment="1">
      <alignment horizontal="left" vertical="center"/>
    </xf>
    <xf numFmtId="0" fontId="0" fillId="0" borderId="17" xfId="0" applyNumberFormat="1" applyBorder="1" applyAlignment="1">
      <alignment horizontal="left" vertical="center"/>
    </xf>
    <xf numFmtId="0" fontId="34" fillId="0" borderId="73" xfId="0" applyNumberFormat="1" applyFont="1" applyBorder="1" applyAlignment="1">
      <alignment horizontal="center" vertical="center"/>
    </xf>
    <xf numFmtId="0" fontId="34" fillId="0" borderId="0" xfId="0" applyNumberFormat="1" applyFont="1" applyBorder="1" applyAlignment="1">
      <alignment horizontal="center" vertical="center"/>
    </xf>
    <xf numFmtId="0" fontId="0" fillId="0" borderId="35" xfId="0" applyNumberFormat="1" applyFont="1" applyBorder="1" applyAlignment="1">
      <alignment horizontal="center" vertical="center"/>
    </xf>
    <xf numFmtId="0" fontId="0" fillId="0" borderId="36" xfId="0" applyNumberFormat="1" applyFont="1" applyBorder="1" applyAlignment="1">
      <alignment horizontal="center" vertical="center"/>
    </xf>
    <xf numFmtId="0" fontId="0" fillId="0" borderId="14" xfId="0" applyNumberFormat="1" applyFont="1" applyBorder="1" applyAlignment="1">
      <alignment horizontal="center" vertical="center"/>
    </xf>
    <xf numFmtId="0" fontId="0" fillId="0" borderId="64" xfId="0" applyNumberFormat="1" applyFont="1" applyBorder="1" applyAlignment="1">
      <alignment horizontal="center" vertical="center"/>
    </xf>
    <xf numFmtId="0" fontId="0" fillId="0" borderId="55" xfId="0" applyNumberFormat="1" applyFont="1" applyBorder="1" applyAlignment="1">
      <alignment horizontal="center" vertical="center"/>
    </xf>
    <xf numFmtId="0" fontId="0" fillId="0" borderId="65" xfId="0" applyNumberFormat="1" applyBorder="1" applyAlignment="1">
      <alignment horizontal="center" vertical="center"/>
    </xf>
    <xf numFmtId="0" fontId="0" fillId="0" borderId="64" xfId="0" applyNumberFormat="1" applyBorder="1" applyAlignment="1">
      <alignment vertical="center"/>
    </xf>
    <xf numFmtId="0" fontId="0" fillId="0" borderId="63" xfId="0" applyNumberFormat="1" applyBorder="1" applyAlignment="1">
      <alignment vertical="center"/>
    </xf>
    <xf numFmtId="0" fontId="0" fillId="0" borderId="84" xfId="0" applyNumberFormat="1" applyFont="1" applyFill="1" applyBorder="1" applyAlignment="1" applyProtection="1">
      <alignment horizontal="center" vertical="center"/>
    </xf>
    <xf numFmtId="0" fontId="0" fillId="0" borderId="72" xfId="0" applyNumberFormat="1" applyFont="1" applyFill="1" applyBorder="1" applyAlignment="1" applyProtection="1">
      <alignment horizontal="center" vertical="center"/>
    </xf>
    <xf numFmtId="0" fontId="0" fillId="0" borderId="85" xfId="0" applyNumberFormat="1" applyFont="1" applyFill="1" applyBorder="1" applyAlignment="1" applyProtection="1">
      <alignment horizontal="center" vertical="center"/>
    </xf>
    <xf numFmtId="0" fontId="1" fillId="0" borderId="74" xfId="0" applyNumberFormat="1" applyFont="1" applyFill="1" applyBorder="1" applyAlignment="1" applyProtection="1">
      <alignment horizontal="center" vertical="center"/>
    </xf>
    <xf numFmtId="0" fontId="0" fillId="0" borderId="75" xfId="0" applyNumberFormat="1" applyFont="1" applyFill="1" applyBorder="1" applyAlignment="1" applyProtection="1">
      <alignment horizontal="center" vertical="center"/>
    </xf>
    <xf numFmtId="0" fontId="0" fillId="0" borderId="76" xfId="0" applyNumberFormat="1" applyFont="1" applyFill="1" applyBorder="1" applyAlignment="1" applyProtection="1">
      <alignment horizontal="center" vertical="center"/>
    </xf>
    <xf numFmtId="0" fontId="1" fillId="0" borderId="23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0" fontId="0" fillId="0" borderId="15" xfId="0" applyNumberFormat="1" applyFont="1" applyBorder="1" applyAlignment="1">
      <alignment horizontal="center" vertical="center"/>
    </xf>
    <xf numFmtId="0" fontId="0" fillId="0" borderId="16" xfId="0" applyNumberFormat="1" applyFont="1" applyBorder="1" applyAlignment="1">
      <alignment horizontal="center" vertical="center"/>
    </xf>
    <xf numFmtId="0" fontId="0" fillId="0" borderId="17" xfId="0" applyNumberFormat="1" applyFont="1" applyBorder="1" applyAlignment="1">
      <alignment horizontal="center" vertical="center"/>
    </xf>
    <xf numFmtId="0" fontId="20" fillId="0" borderId="15" xfId="0" applyNumberFormat="1" applyFont="1" applyBorder="1" applyAlignment="1">
      <alignment horizontal="left" vertical="center"/>
    </xf>
    <xf numFmtId="0" fontId="20" fillId="0" borderId="16" xfId="0" applyNumberFormat="1" applyFont="1" applyBorder="1" applyAlignment="1">
      <alignment horizontal="left" vertical="center"/>
    </xf>
    <xf numFmtId="0" fontId="20" fillId="0" borderId="41" xfId="0" applyNumberFormat="1" applyFont="1" applyBorder="1" applyAlignment="1">
      <alignment horizontal="left" vertical="center"/>
    </xf>
    <xf numFmtId="0" fontId="20" fillId="0" borderId="56" xfId="0" applyNumberFormat="1" applyFont="1" applyBorder="1" applyAlignment="1">
      <alignment vertical="center" wrapText="1"/>
    </xf>
    <xf numFmtId="0" fontId="0" fillId="0" borderId="57" xfId="0" applyNumberFormat="1" applyBorder="1" applyAlignment="1">
      <alignment vertical="center"/>
    </xf>
    <xf numFmtId="0" fontId="0" fillId="0" borderId="58" xfId="0" applyNumberFormat="1" applyBorder="1" applyAlignment="1">
      <alignment vertical="center"/>
    </xf>
    <xf numFmtId="0" fontId="0" fillId="0" borderId="28" xfId="0" applyNumberFormat="1" applyFont="1" applyBorder="1" applyAlignment="1">
      <alignment horizontal="center" vertical="center"/>
    </xf>
    <xf numFmtId="0" fontId="0" fillId="0" borderId="59" xfId="0" applyNumberFormat="1" applyFont="1" applyBorder="1" applyAlignment="1">
      <alignment horizontal="center" vertical="center"/>
    </xf>
    <xf numFmtId="0" fontId="0" fillId="0" borderId="60" xfId="0" applyNumberFormat="1" applyFont="1" applyBorder="1" applyAlignment="1">
      <alignment horizontal="center" vertical="center"/>
    </xf>
    <xf numFmtId="0" fontId="0" fillId="0" borderId="61" xfId="0" applyNumberFormat="1" applyFont="1" applyBorder="1" applyAlignment="1">
      <alignment horizontal="center" vertical="center"/>
    </xf>
    <xf numFmtId="0" fontId="0" fillId="0" borderId="11" xfId="0" applyNumberFormat="1" applyFont="1" applyFill="1" applyBorder="1" applyAlignment="1" applyProtection="1">
      <alignment horizontal="center" vertical="center"/>
    </xf>
    <xf numFmtId="0" fontId="0" fillId="0" borderId="83" xfId="0" applyNumberFormat="1" applyFont="1" applyFill="1" applyBorder="1" applyAlignment="1" applyProtection="1">
      <alignment vertical="center"/>
    </xf>
    <xf numFmtId="0" fontId="20" fillId="0" borderId="23" xfId="0" applyNumberFormat="1" applyFont="1" applyBorder="1" applyAlignment="1">
      <alignment horizontal="left" vertical="center"/>
    </xf>
    <xf numFmtId="0" fontId="20" fillId="0" borderId="24" xfId="0" applyNumberFormat="1" applyFont="1" applyBorder="1" applyAlignment="1">
      <alignment horizontal="left" vertical="center"/>
    </xf>
    <xf numFmtId="0" fontId="20" fillId="0" borderId="55" xfId="0" applyNumberFormat="1" applyFont="1" applyBorder="1" applyAlignment="1">
      <alignment horizontal="left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82" xfId="0" applyNumberFormat="1" applyFont="1" applyFill="1" applyBorder="1" applyAlignment="1" applyProtection="1">
      <alignment horizontal="center" vertical="center"/>
    </xf>
    <xf numFmtId="0" fontId="0" fillId="0" borderId="88" xfId="0" applyNumberFormat="1" applyFont="1" applyFill="1" applyBorder="1" applyAlignment="1" applyProtection="1">
      <alignment horizontal="center" vertical="center"/>
    </xf>
    <xf numFmtId="0" fontId="20" fillId="0" borderId="89" xfId="0" applyNumberFormat="1" applyFont="1" applyBorder="1" applyAlignment="1">
      <alignment horizontal="left" vertical="center"/>
    </xf>
    <xf numFmtId="0" fontId="20" fillId="0" borderId="70" xfId="0" applyNumberFormat="1" applyFont="1" applyBorder="1" applyAlignment="1">
      <alignment horizontal="left" vertical="center"/>
    </xf>
    <xf numFmtId="0" fontId="20" fillId="0" borderId="71" xfId="0" applyNumberFormat="1" applyFont="1" applyBorder="1" applyAlignment="1">
      <alignment horizontal="left" vertical="center"/>
    </xf>
    <xf numFmtId="0" fontId="0" fillId="0" borderId="11" xfId="0" applyNumberFormat="1" applyFont="1" applyFill="1" applyBorder="1" applyAlignment="1" applyProtection="1">
      <alignment vertical="center"/>
    </xf>
    <xf numFmtId="0" fontId="20" fillId="0" borderId="56" xfId="0" applyNumberFormat="1" applyFont="1" applyBorder="1" applyAlignment="1">
      <alignment vertical="center"/>
    </xf>
    <xf numFmtId="0" fontId="0" fillId="0" borderId="15" xfId="0" applyNumberFormat="1" applyBorder="1" applyAlignment="1">
      <alignment horizontal="left" vertical="center"/>
    </xf>
    <xf numFmtId="0" fontId="30" fillId="0" borderId="18" xfId="0" applyNumberFormat="1" applyFont="1" applyBorder="1" applyAlignment="1">
      <alignment horizontal="left" vertical="center"/>
    </xf>
    <xf numFmtId="0" fontId="30" fillId="0" borderId="0" xfId="0" applyNumberFormat="1" applyFont="1" applyBorder="1" applyAlignment="1">
      <alignment horizontal="left" vertical="center"/>
    </xf>
    <xf numFmtId="0" fontId="30" fillId="0" borderId="34" xfId="0" applyNumberFormat="1" applyFont="1" applyBorder="1" applyAlignment="1">
      <alignment horizontal="left" vertical="center"/>
    </xf>
    <xf numFmtId="0" fontId="0" fillId="0" borderId="75" xfId="0" applyNumberFormat="1" applyBorder="1" applyAlignment="1">
      <alignment vertical="center"/>
    </xf>
    <xf numFmtId="0" fontId="0" fillId="0" borderId="76" xfId="0" applyNumberFormat="1" applyFont="1" applyFill="1" applyBorder="1" applyAlignment="1" applyProtection="1">
      <alignment vertical="center"/>
    </xf>
    <xf numFmtId="0" fontId="0" fillId="0" borderId="77" xfId="0" applyNumberFormat="1" applyBorder="1" applyAlignment="1">
      <alignment horizontal="center" vertical="center"/>
    </xf>
    <xf numFmtId="0" fontId="0" fillId="0" borderId="74" xfId="0" applyNumberFormat="1" applyFont="1" applyFill="1" applyBorder="1" applyAlignment="1" applyProtection="1">
      <alignment horizontal="center" vertical="center"/>
    </xf>
    <xf numFmtId="0" fontId="0" fillId="0" borderId="84" xfId="0" applyNumberFormat="1" applyFont="1" applyFill="1" applyBorder="1" applyAlignment="1" applyProtection="1">
      <alignment vertical="center"/>
    </xf>
    <xf numFmtId="0" fontId="0" fillId="0" borderId="85" xfId="0" applyNumberFormat="1" applyFont="1" applyFill="1" applyBorder="1" applyAlignment="1" applyProtection="1">
      <alignment vertical="center"/>
    </xf>
    <xf numFmtId="0" fontId="0" fillId="0" borderId="20" xfId="0" applyNumberFormat="1" applyBorder="1" applyAlignment="1">
      <alignment horizontal="left" vertical="center"/>
    </xf>
    <xf numFmtId="0" fontId="0" fillId="0" borderId="21" xfId="0" applyNumberFormat="1" applyBorder="1" applyAlignment="1">
      <alignment horizontal="left" vertical="center"/>
    </xf>
    <xf numFmtId="0" fontId="0" fillId="0" borderId="22" xfId="0" applyNumberFormat="1" applyBorder="1" applyAlignment="1">
      <alignment horizontal="left" vertical="center"/>
    </xf>
    <xf numFmtId="0" fontId="20" fillId="0" borderId="79" xfId="0" applyNumberFormat="1" applyFont="1" applyBorder="1" applyAlignment="1">
      <alignment horizontal="left" vertical="center"/>
    </xf>
    <xf numFmtId="0" fontId="0" fillId="0" borderId="24" xfId="0" applyNumberFormat="1" applyBorder="1" applyAlignment="1">
      <alignment horizontal="center" vertical="center"/>
    </xf>
    <xf numFmtId="0" fontId="0" fillId="0" borderId="34" xfId="0" applyNumberFormat="1" applyBorder="1" applyAlignment="1">
      <alignment horizontal="center" vertical="center"/>
    </xf>
    <xf numFmtId="0" fontId="30" fillId="0" borderId="18" xfId="0" applyNumberFormat="1" applyFont="1" applyBorder="1" applyAlignment="1">
      <alignment horizontal="center" vertical="center"/>
    </xf>
    <xf numFmtId="0" fontId="30" fillId="0" borderId="0" xfId="0" applyNumberFormat="1" applyFont="1" applyBorder="1" applyAlignment="1">
      <alignment horizontal="center" vertical="center"/>
    </xf>
    <xf numFmtId="0" fontId="30" fillId="0" borderId="19" xfId="0" applyNumberFormat="1" applyFont="1" applyBorder="1" applyAlignment="1">
      <alignment horizontal="center" vertical="center"/>
    </xf>
    <xf numFmtId="0" fontId="0" fillId="0" borderId="31" xfId="0" applyNumberFormat="1" applyFont="1" applyFill="1" applyBorder="1" applyAlignment="1" applyProtection="1">
      <alignment horizontal="left" vertical="center"/>
    </xf>
    <xf numFmtId="0" fontId="1" fillId="0" borderId="31" xfId="0" applyNumberFormat="1" applyFont="1" applyFill="1" applyBorder="1" applyAlignment="1" applyProtection="1">
      <alignment horizontal="left" vertical="center"/>
    </xf>
    <xf numFmtId="0" fontId="1" fillId="0" borderId="32" xfId="0" applyNumberFormat="1" applyFont="1" applyFill="1" applyBorder="1" applyAlignment="1" applyProtection="1">
      <alignment horizontal="left" vertical="center"/>
    </xf>
    <xf numFmtId="0" fontId="0" fillId="0" borderId="32" xfId="0" applyNumberFormat="1" applyFont="1" applyFill="1" applyBorder="1" applyAlignment="1" applyProtection="1">
      <alignment horizontal="left" vertical="center"/>
    </xf>
    <xf numFmtId="0" fontId="20" fillId="0" borderId="18" xfId="0" applyNumberFormat="1" applyFont="1" applyBorder="1" applyAlignment="1">
      <alignment horizontal="left" vertical="center"/>
    </xf>
    <xf numFmtId="0" fontId="20" fillId="0" borderId="0" xfId="0" applyNumberFormat="1" applyFont="1" applyAlignment="1">
      <alignment horizontal="left" vertical="center"/>
    </xf>
    <xf numFmtId="0" fontId="20" fillId="0" borderId="19" xfId="0" applyNumberFormat="1" applyFont="1" applyBorder="1" applyAlignment="1">
      <alignment horizontal="left" vertical="center"/>
    </xf>
    <xf numFmtId="0" fontId="20" fillId="0" borderId="34" xfId="0" applyNumberFormat="1" applyFont="1" applyBorder="1" applyAlignment="1">
      <alignment horizontal="left" vertical="center"/>
    </xf>
    <xf numFmtId="0" fontId="31" fillId="0" borderId="74" xfId="0" applyNumberFormat="1" applyFont="1" applyBorder="1" applyAlignment="1">
      <alignment horizontal="center" vertical="center"/>
    </xf>
    <xf numFmtId="0" fontId="31" fillId="0" borderId="75" xfId="0" applyNumberFormat="1" applyFont="1" applyBorder="1" applyAlignment="1">
      <alignment vertical="center"/>
    </xf>
    <xf numFmtId="0" fontId="31" fillId="0" borderId="76" xfId="0" applyNumberFormat="1" applyFont="1" applyBorder="1" applyAlignment="1">
      <alignment vertical="center"/>
    </xf>
    <xf numFmtId="0" fontId="31" fillId="0" borderId="23" xfId="0" applyNumberFormat="1" applyFont="1" applyFill="1" applyBorder="1" applyAlignment="1" applyProtection="1">
      <alignment horizontal="center" vertical="center"/>
    </xf>
    <xf numFmtId="0" fontId="31" fillId="0" borderId="24" xfId="0" applyNumberFormat="1" applyFont="1" applyFill="1" applyBorder="1" applyAlignment="1" applyProtection="1">
      <alignment vertical="center"/>
    </xf>
    <xf numFmtId="0" fontId="31" fillId="0" borderId="12" xfId="0" applyNumberFormat="1" applyFont="1" applyFill="1" applyBorder="1" applyAlignment="1" applyProtection="1">
      <alignment vertical="center"/>
    </xf>
    <xf numFmtId="0" fontId="0" fillId="0" borderId="15" xfId="0" applyNumberFormat="1" applyFont="1" applyFill="1" applyBorder="1" applyAlignment="1" applyProtection="1">
      <alignment horizontal="left" vertical="center"/>
    </xf>
    <xf numFmtId="0" fontId="0" fillId="0" borderId="16" xfId="0" applyNumberFormat="1" applyFont="1" applyFill="1" applyBorder="1" applyAlignment="1" applyProtection="1">
      <alignment horizontal="left" vertical="center"/>
    </xf>
    <xf numFmtId="0" fontId="0" fillId="0" borderId="17" xfId="0" applyNumberFormat="1" applyFont="1" applyFill="1" applyBorder="1" applyAlignment="1" applyProtection="1">
      <alignment horizontal="left" vertical="center"/>
    </xf>
    <xf numFmtId="0" fontId="0" fillId="0" borderId="18" xfId="0" applyNumberFormat="1" applyFont="1" applyFill="1" applyBorder="1" applyAlignment="1" applyProtection="1">
      <alignment horizontal="left" vertical="center"/>
    </xf>
    <xf numFmtId="0" fontId="0" fillId="0" borderId="0" xfId="0" applyNumberFormat="1" applyFont="1" applyFill="1" applyBorder="1" applyAlignment="1" applyProtection="1">
      <alignment horizontal="left" vertical="center"/>
    </xf>
    <xf numFmtId="0" fontId="0" fillId="0" borderId="19" xfId="0" applyNumberFormat="1" applyFont="1" applyFill="1" applyBorder="1" applyAlignment="1" applyProtection="1">
      <alignment horizontal="left" vertical="center"/>
    </xf>
    <xf numFmtId="0" fontId="22" fillId="0" borderId="11" xfId="2" applyNumberFormat="1" applyFont="1" applyFill="1" applyBorder="1" applyAlignment="1" applyProtection="1">
      <alignment horizontal="center" vertical="center" wrapText="1"/>
    </xf>
    <xf numFmtId="0" fontId="22" fillId="0" borderId="23" xfId="2" applyNumberFormat="1" applyFont="1" applyFill="1" applyBorder="1" applyAlignment="1" applyProtection="1">
      <alignment horizontal="center" vertical="center" shrinkToFit="1"/>
    </xf>
    <xf numFmtId="0" fontId="22" fillId="0" borderId="12" xfId="2" applyNumberFormat="1" applyFont="1" applyFill="1" applyBorder="1" applyAlignment="1" applyProtection="1">
      <alignment horizontal="center" vertical="center" shrinkToFit="1"/>
    </xf>
    <xf numFmtId="0" fontId="37" fillId="0" borderId="0" xfId="2" applyNumberFormat="1" applyFont="1" applyFill="1" applyBorder="1" applyAlignment="1" applyProtection="1">
      <alignment horizontal="center" vertical="center"/>
    </xf>
    <xf numFmtId="176" fontId="23" fillId="0" borderId="11" xfId="2" applyNumberFormat="1" applyFont="1" applyFill="1" applyBorder="1" applyAlignment="1" applyProtection="1">
      <alignment horizontal="center" vertical="center"/>
    </xf>
    <xf numFmtId="0" fontId="22" fillId="0" borderId="32" xfId="2" applyNumberFormat="1" applyFont="1" applyFill="1" applyBorder="1" applyAlignment="1" applyProtection="1">
      <alignment horizontal="center" vertical="center"/>
    </xf>
    <xf numFmtId="0" fontId="22" fillId="0" borderId="31" xfId="2" applyNumberFormat="1" applyFont="1" applyFill="1" applyBorder="1" applyAlignment="1" applyProtection="1">
      <alignment horizontal="center" vertical="center"/>
    </xf>
    <xf numFmtId="0" fontId="22" fillId="0" borderId="39" xfId="2" applyNumberFormat="1" applyFont="1" applyFill="1" applyBorder="1" applyAlignment="1" applyProtection="1">
      <alignment horizontal="center" vertical="center"/>
    </xf>
    <xf numFmtId="0" fontId="22" fillId="0" borderId="23" xfId="2" applyNumberFormat="1" applyFont="1" applyFill="1" applyBorder="1" applyAlignment="1" applyProtection="1">
      <alignment horizontal="center" vertical="center" wrapText="1"/>
    </xf>
    <xf numFmtId="0" fontId="22" fillId="0" borderId="12" xfId="2" applyNumberFormat="1" applyFont="1" applyFill="1" applyBorder="1" applyAlignment="1" applyProtection="1">
      <alignment horizontal="center" vertical="center" wrapText="1"/>
    </xf>
    <xf numFmtId="0" fontId="22" fillId="0" borderId="23" xfId="2" applyNumberFormat="1" applyFont="1" applyFill="1" applyBorder="1" applyAlignment="1" applyProtection="1">
      <alignment horizontal="center" vertical="center"/>
    </xf>
    <xf numFmtId="0" fontId="22" fillId="0" borderId="11" xfId="2" applyNumberFormat="1" applyFont="1" applyFill="1" applyBorder="1" applyAlignment="1" applyProtection="1">
      <alignment horizontal="center" vertical="center" shrinkToFit="1"/>
    </xf>
    <xf numFmtId="0" fontId="22" fillId="0" borderId="90" xfId="2" applyNumberFormat="1" applyFont="1" applyFill="1" applyBorder="1" applyAlignment="1" applyProtection="1">
      <alignment horizontal="left" vertical="center"/>
    </xf>
    <xf numFmtId="0" fontId="22" fillId="0" borderId="23" xfId="2" applyNumberFormat="1" applyFont="1" applyFill="1" applyBorder="1" applyAlignment="1" applyProtection="1">
      <alignment horizontal="left" vertical="center"/>
    </xf>
    <xf numFmtId="0" fontId="22" fillId="0" borderId="15" xfId="2" applyNumberFormat="1" applyFont="1" applyFill="1" applyBorder="1" applyAlignment="1" applyProtection="1">
      <alignment horizontal="left" vertical="center"/>
    </xf>
    <xf numFmtId="0" fontId="0" fillId="0" borderId="16" xfId="0" applyNumberFormat="1" applyBorder="1" applyAlignment="1">
      <alignment horizontal="left" vertical="center"/>
    </xf>
    <xf numFmtId="0" fontId="22" fillId="0" borderId="18" xfId="2" applyNumberFormat="1" applyFont="1" applyFill="1" applyBorder="1" applyAlignment="1" applyProtection="1">
      <alignment horizontal="left" vertical="center"/>
    </xf>
    <xf numFmtId="0" fontId="22" fillId="0" borderId="20" xfId="2" applyNumberFormat="1" applyFont="1" applyFill="1" applyBorder="1" applyAlignment="1" applyProtection="1">
      <alignment horizontal="left" vertical="center"/>
    </xf>
    <xf numFmtId="0" fontId="22" fillId="0" borderId="23" xfId="2" applyNumberFormat="1" applyFont="1" applyFill="1" applyBorder="1" applyAlignment="1" applyProtection="1">
      <alignment vertical="center"/>
    </xf>
    <xf numFmtId="0" fontId="22" fillId="0" borderId="12" xfId="2" applyNumberFormat="1" applyFont="1" applyFill="1" applyBorder="1" applyAlignment="1" applyProtection="1">
      <alignment vertical="center"/>
    </xf>
    <xf numFmtId="0" fontId="0" fillId="0" borderId="31" xfId="0" applyNumberFormat="1" applyBorder="1" applyAlignment="1">
      <alignment horizontal="center" vertical="center"/>
    </xf>
    <xf numFmtId="0" fontId="0" fillId="0" borderId="39" xfId="0" applyNumberFormat="1" applyBorder="1" applyAlignment="1">
      <alignment horizontal="center" vertical="center"/>
    </xf>
    <xf numFmtId="0" fontId="0" fillId="0" borderId="31" xfId="0" applyNumberFormat="1" applyBorder="1" applyAlignment="1">
      <alignment vertical="center"/>
    </xf>
    <xf numFmtId="0" fontId="0" fillId="0" borderId="39" xfId="0" applyNumberFormat="1" applyBorder="1" applyAlignment="1">
      <alignment vertical="center"/>
    </xf>
    <xf numFmtId="176" fontId="21" fillId="24" borderId="18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 applyProtection="1">
      <alignment vertical="center" wrapText="1"/>
    </xf>
    <xf numFmtId="0" fontId="0" fillId="0" borderId="34" xfId="0" applyNumberFormat="1" applyFont="1" applyFill="1" applyBorder="1" applyAlignment="1" applyProtection="1">
      <alignment vertical="center" wrapText="1"/>
    </xf>
    <xf numFmtId="176" fontId="21" fillId="24" borderId="95" xfId="0" applyNumberFormat="1" applyFont="1" applyFill="1" applyBorder="1" applyAlignment="1" applyProtection="1">
      <alignment horizontal="left" vertical="center" wrapText="1"/>
    </xf>
    <xf numFmtId="0" fontId="0" fillId="0" borderId="73" xfId="0" applyNumberFormat="1" applyFont="1" applyFill="1" applyBorder="1" applyAlignment="1" applyProtection="1">
      <alignment vertical="center"/>
    </xf>
    <xf numFmtId="0" fontId="0" fillId="0" borderId="96" xfId="0" applyNumberFormat="1" applyFont="1" applyFill="1" applyBorder="1" applyAlignment="1" applyProtection="1">
      <alignment vertical="center"/>
    </xf>
    <xf numFmtId="0" fontId="0" fillId="0" borderId="34" xfId="0" applyNumberFormat="1" applyBorder="1" applyAlignment="1">
      <alignment vertical="center"/>
    </xf>
    <xf numFmtId="176" fontId="21" fillId="24" borderId="84" xfId="0" applyNumberFormat="1" applyFont="1" applyFill="1" applyBorder="1" applyAlignment="1">
      <alignment horizontal="left" vertical="center"/>
    </xf>
    <xf numFmtId="0" fontId="21" fillId="24" borderId="72" xfId="0" applyNumberFormat="1" applyFont="1" applyFill="1" applyBorder="1" applyAlignment="1">
      <alignment horizontal="left" vertical="center"/>
    </xf>
    <xf numFmtId="0" fontId="0" fillId="0" borderId="30" xfId="0" applyNumberFormat="1" applyBorder="1" applyAlignment="1">
      <alignment vertical="center"/>
    </xf>
    <xf numFmtId="0" fontId="21" fillId="24" borderId="97" xfId="0" applyNumberFormat="1" applyFont="1" applyFill="1" applyBorder="1" applyAlignment="1" applyProtection="1">
      <alignment horizontal="center" vertical="center"/>
    </xf>
    <xf numFmtId="0" fontId="21" fillId="24" borderId="58" xfId="0" applyNumberFormat="1" applyFont="1" applyFill="1" applyBorder="1" applyAlignment="1" applyProtection="1">
      <alignment horizontal="center" vertical="center"/>
    </xf>
    <xf numFmtId="0" fontId="21" fillId="24" borderId="23" xfId="0" applyNumberFormat="1" applyFont="1" applyFill="1" applyBorder="1" applyAlignment="1" applyProtection="1">
      <alignment horizontal="center" vertical="center"/>
    </xf>
    <xf numFmtId="0" fontId="21" fillId="24" borderId="24" xfId="0" applyNumberFormat="1" applyFont="1" applyFill="1" applyBorder="1" applyAlignment="1">
      <alignment horizontal="center" vertical="center"/>
    </xf>
    <xf numFmtId="0" fontId="21" fillId="24" borderId="18" xfId="0" applyNumberFormat="1" applyFont="1" applyFill="1" applyBorder="1" applyAlignment="1" applyProtection="1">
      <alignment horizontal="left" vertical="center" wrapText="1" shrinkToFit="1"/>
    </xf>
    <xf numFmtId="0" fontId="0" fillId="0" borderId="0" xfId="0" applyNumberFormat="1" applyFont="1" applyFill="1" applyBorder="1" applyAlignment="1" applyProtection="1">
      <alignment horizontal="left" vertical="center" wrapText="1"/>
    </xf>
    <xf numFmtId="0" fontId="0" fillId="0" borderId="34" xfId="0" applyNumberFormat="1" applyFont="1" applyFill="1" applyBorder="1" applyAlignment="1" applyProtection="1">
      <alignment horizontal="left" vertical="center" wrapText="1"/>
    </xf>
    <xf numFmtId="0" fontId="21" fillId="24" borderId="0" xfId="0" applyNumberFormat="1" applyFont="1" applyFill="1" applyAlignment="1">
      <alignment horizontal="left" vertical="center" wrapText="1" shrinkToFit="1"/>
    </xf>
    <xf numFmtId="0" fontId="21" fillId="24" borderId="11" xfId="0" applyNumberFormat="1" applyFont="1" applyFill="1" applyBorder="1" applyAlignment="1" applyProtection="1">
      <alignment horizontal="center" vertical="center"/>
    </xf>
    <xf numFmtId="176" fontId="21" fillId="24" borderId="97" xfId="0" applyNumberFormat="1" applyFont="1" applyFill="1" applyBorder="1" applyAlignment="1" applyProtection="1">
      <alignment horizontal="left" vertical="center" wrapText="1"/>
    </xf>
    <xf numFmtId="176" fontId="21" fillId="24" borderId="57" xfId="0" applyNumberFormat="1" applyFont="1" applyFill="1" applyBorder="1" applyAlignment="1" applyProtection="1">
      <alignment horizontal="left" vertical="center" wrapText="1"/>
    </xf>
    <xf numFmtId="176" fontId="21" fillId="24" borderId="98" xfId="0" applyNumberFormat="1" applyFont="1" applyFill="1" applyBorder="1" applyAlignment="1" applyProtection="1">
      <alignment horizontal="left" vertical="center" wrapText="1"/>
    </xf>
    <xf numFmtId="0" fontId="38" fillId="24" borderId="0" xfId="0" applyNumberFormat="1" applyFont="1" applyFill="1" applyAlignment="1">
      <alignment horizontal="center" vertical="center"/>
    </xf>
    <xf numFmtId="0" fontId="21" fillId="24" borderId="25" xfId="0" applyNumberFormat="1" applyFont="1" applyFill="1" applyBorder="1" applyAlignment="1" applyProtection="1">
      <alignment horizontal="center" vertical="center"/>
    </xf>
    <xf numFmtId="0" fontId="21" fillId="24" borderId="18" xfId="0" applyNumberFormat="1" applyFont="1" applyFill="1" applyBorder="1" applyAlignment="1" applyProtection="1">
      <alignment horizontal="center" vertical="center"/>
    </xf>
    <xf numFmtId="0" fontId="21" fillId="24" borderId="93" xfId="0" applyNumberFormat="1" applyFont="1" applyFill="1" applyBorder="1" applyAlignment="1" applyProtection="1">
      <alignment horizontal="center" vertical="center"/>
    </xf>
    <xf numFmtId="0" fontId="21" fillId="24" borderId="13" xfId="0" applyNumberFormat="1" applyFont="1" applyFill="1" applyBorder="1" applyAlignment="1" applyProtection="1">
      <alignment horizontal="center" vertical="center"/>
    </xf>
    <xf numFmtId="176" fontId="21" fillId="24" borderId="28" xfId="0" applyNumberFormat="1" applyFont="1" applyFill="1" applyBorder="1" applyAlignment="1" applyProtection="1">
      <alignment horizontal="left" vertical="center" wrapText="1"/>
    </xf>
    <xf numFmtId="176" fontId="21" fillId="24" borderId="59" xfId="0" applyNumberFormat="1" applyFont="1" applyFill="1" applyBorder="1" applyAlignment="1" applyProtection="1">
      <alignment horizontal="left" vertical="center" wrapText="1"/>
    </xf>
    <xf numFmtId="176" fontId="21" fillId="24" borderId="60" xfId="0" applyNumberFormat="1" applyFont="1" applyFill="1" applyBorder="1" applyAlignment="1" applyProtection="1">
      <alignment horizontal="left" vertical="center" wrapText="1"/>
    </xf>
    <xf numFmtId="176" fontId="21" fillId="24" borderId="15" xfId="0" applyNumberFormat="1" applyFont="1" applyFill="1" applyBorder="1" applyAlignment="1" applyProtection="1">
      <alignment horizontal="left" vertical="center" wrapText="1"/>
    </xf>
    <xf numFmtId="0" fontId="0" fillId="0" borderId="16" xfId="0" applyNumberFormat="1" applyFont="1" applyFill="1" applyBorder="1" applyAlignment="1" applyProtection="1">
      <alignment vertical="center"/>
    </xf>
    <xf numFmtId="0" fontId="0" fillId="0" borderId="41" xfId="0" applyNumberFormat="1" applyBorder="1" applyAlignment="1">
      <alignment vertical="center"/>
    </xf>
    <xf numFmtId="0" fontId="21" fillId="24" borderId="35" xfId="0" applyNumberFormat="1" applyFont="1" applyFill="1" applyBorder="1" applyAlignment="1">
      <alignment horizontal="center" vertical="center"/>
    </xf>
    <xf numFmtId="0" fontId="21" fillId="24" borderId="0" xfId="0" applyNumberFormat="1" applyFont="1" applyFill="1" applyAlignment="1">
      <alignment horizontal="left" vertical="center"/>
    </xf>
    <xf numFmtId="0" fontId="21" fillId="24" borderId="50" xfId="0" applyNumberFormat="1" applyFont="1" applyFill="1" applyBorder="1" applyAlignment="1" applyProtection="1">
      <alignment horizontal="center" vertical="center"/>
    </xf>
    <xf numFmtId="176" fontId="21" fillId="24" borderId="97" xfId="0" applyNumberFormat="1" applyFont="1" applyFill="1" applyBorder="1" applyAlignment="1" applyProtection="1">
      <alignment horizontal="left" vertical="center"/>
    </xf>
    <xf numFmtId="0" fontId="21" fillId="24" borderId="57" xfId="0" applyNumberFormat="1" applyFont="1" applyFill="1" applyBorder="1" applyAlignment="1" applyProtection="1">
      <alignment horizontal="left" vertical="center"/>
    </xf>
    <xf numFmtId="0" fontId="21" fillId="24" borderId="55" xfId="0" applyNumberFormat="1" applyFont="1" applyFill="1" applyBorder="1" applyAlignment="1" applyProtection="1">
      <alignment horizontal="center" vertical="center"/>
    </xf>
    <xf numFmtId="0" fontId="21" fillId="24" borderId="46" xfId="0" applyNumberFormat="1" applyFont="1" applyFill="1" applyBorder="1" applyAlignment="1" applyProtection="1">
      <alignment horizontal="center" vertical="center"/>
    </xf>
    <xf numFmtId="0" fontId="0" fillId="0" borderId="46" xfId="0" applyNumberFormat="1" applyFont="1" applyFill="1" applyBorder="1" applyAlignment="1" applyProtection="1">
      <alignment horizontal="center" vertical="center"/>
    </xf>
    <xf numFmtId="176" fontId="21" fillId="24" borderId="91" xfId="0" applyNumberFormat="1" applyFont="1" applyFill="1" applyBorder="1" applyAlignment="1" applyProtection="1">
      <alignment horizontal="left" vertical="center" wrapText="1"/>
    </xf>
    <xf numFmtId="0" fontId="0" fillId="0" borderId="81" xfId="0" applyNumberFormat="1" applyFont="1" applyFill="1" applyBorder="1" applyAlignment="1" applyProtection="1">
      <alignment vertical="center" wrapText="1"/>
    </xf>
    <xf numFmtId="0" fontId="0" fillId="0" borderId="53" xfId="0" applyNumberFormat="1" applyFont="1" applyFill="1" applyBorder="1" applyAlignment="1" applyProtection="1">
      <alignment vertical="center" wrapText="1"/>
    </xf>
    <xf numFmtId="176" fontId="21" fillId="24" borderId="23" xfId="0" applyNumberFormat="1" applyFont="1" applyFill="1" applyBorder="1" applyAlignment="1">
      <alignment horizontal="left" vertical="center"/>
    </xf>
    <xf numFmtId="0" fontId="21" fillId="24" borderId="24" xfId="0" applyNumberFormat="1" applyFont="1" applyFill="1" applyBorder="1" applyAlignment="1">
      <alignment horizontal="left" vertical="center"/>
    </xf>
    <xf numFmtId="0" fontId="0" fillId="0" borderId="94" xfId="0" applyNumberFormat="1" applyBorder="1" applyAlignment="1">
      <alignment vertical="center"/>
    </xf>
    <xf numFmtId="0" fontId="21" fillId="24" borderId="20" xfId="0" applyNumberFormat="1" applyFont="1" applyFill="1" applyBorder="1" applyAlignment="1">
      <alignment horizontal="left" vertical="center" wrapText="1" shrinkToFit="1"/>
    </xf>
    <xf numFmtId="0" fontId="0" fillId="0" borderId="21" xfId="0" applyNumberFormat="1" applyFont="1" applyFill="1" applyBorder="1" applyAlignment="1" applyProtection="1">
      <alignment horizontal="left" vertical="center" wrapText="1"/>
    </xf>
    <xf numFmtId="0" fontId="0" fillId="0" borderId="78" xfId="0" applyNumberFormat="1" applyFont="1" applyFill="1" applyBorder="1" applyAlignment="1" applyProtection="1">
      <alignment horizontal="left" vertical="center" wrapText="1"/>
    </xf>
    <xf numFmtId="0" fontId="21" fillId="24" borderId="36" xfId="0" applyNumberFormat="1" applyFont="1" applyFill="1" applyBorder="1" applyAlignment="1">
      <alignment horizontal="center" vertical="center"/>
    </xf>
    <xf numFmtId="0" fontId="21" fillId="24" borderId="20" xfId="0" applyNumberFormat="1" applyFont="1" applyFill="1" applyBorder="1" applyAlignment="1" applyProtection="1">
      <alignment horizontal="left" vertical="center" wrapText="1"/>
    </xf>
    <xf numFmtId="0" fontId="21" fillId="24" borderId="18" xfId="0" applyNumberFormat="1" applyFont="1" applyFill="1" applyBorder="1" applyAlignment="1" applyProtection="1">
      <alignment horizontal="left" vertical="center" wrapText="1"/>
    </xf>
    <xf numFmtId="176" fontId="21" fillId="24" borderId="82" xfId="0" applyNumberFormat="1" applyFont="1" applyFill="1" applyBorder="1" applyAlignment="1" applyProtection="1">
      <alignment horizontal="left" vertical="center"/>
    </xf>
    <xf numFmtId="0" fontId="21" fillId="24" borderId="82" xfId="0" applyNumberFormat="1" applyFont="1" applyFill="1" applyBorder="1" applyAlignment="1" applyProtection="1">
      <alignment horizontal="left" vertical="center"/>
    </xf>
    <xf numFmtId="0" fontId="21" fillId="24" borderId="84" xfId="0" applyNumberFormat="1" applyFont="1" applyFill="1" applyBorder="1" applyAlignment="1" applyProtection="1">
      <alignment horizontal="left" vertical="center"/>
    </xf>
    <xf numFmtId="176" fontId="21" fillId="24" borderId="40" xfId="0" applyNumberFormat="1" applyFont="1" applyFill="1" applyBorder="1" applyAlignment="1" applyProtection="1">
      <alignment horizontal="left" vertical="center"/>
    </xf>
    <xf numFmtId="0" fontId="21" fillId="24" borderId="40" xfId="0" applyNumberFormat="1" applyFont="1" applyFill="1" applyBorder="1" applyAlignment="1" applyProtection="1">
      <alignment horizontal="left" vertical="center"/>
    </xf>
    <xf numFmtId="0" fontId="21" fillId="24" borderId="91" xfId="0" applyNumberFormat="1" applyFont="1" applyFill="1" applyBorder="1" applyAlignment="1" applyProtection="1">
      <alignment horizontal="left" vertical="center"/>
    </xf>
    <xf numFmtId="0" fontId="0" fillId="0" borderId="0" xfId="0" applyNumberFormat="1" applyFont="1" applyFill="1" applyBorder="1" applyAlignment="1" applyProtection="1">
      <alignment horizontal="left" vertical="center" wrapText="1" shrinkToFit="1"/>
    </xf>
    <xf numFmtId="0" fontId="0" fillId="0" borderId="34" xfId="0" applyNumberFormat="1" applyFont="1" applyFill="1" applyBorder="1" applyAlignment="1" applyProtection="1">
      <alignment horizontal="left" vertical="center" wrapText="1" shrinkToFit="1"/>
    </xf>
    <xf numFmtId="0" fontId="0" fillId="0" borderId="21" xfId="0" applyNumberFormat="1" applyBorder="1" applyAlignment="1">
      <alignment horizontal="left" vertical="center" wrapText="1" shrinkToFit="1"/>
    </xf>
    <xf numFmtId="0" fontId="0" fillId="0" borderId="78" xfId="0" applyNumberFormat="1" applyBorder="1" applyAlignment="1">
      <alignment horizontal="left" vertical="center" wrapText="1" shrinkToFit="1"/>
    </xf>
    <xf numFmtId="0" fontId="0" fillId="0" borderId="93" xfId="0" applyNumberFormat="1" applyFont="1" applyFill="1" applyBorder="1" applyAlignment="1" applyProtection="1">
      <alignment horizontal="left" vertical="center" wrapText="1"/>
    </xf>
    <xf numFmtId="0" fontId="0" fillId="0" borderId="99" xfId="0" applyNumberFormat="1" applyFont="1" applyFill="1" applyBorder="1" applyAlignment="1" applyProtection="1">
      <alignment horizontal="left" vertical="center" wrapText="1"/>
    </xf>
    <xf numFmtId="0" fontId="21" fillId="24" borderId="31" xfId="0" applyNumberFormat="1" applyFont="1" applyFill="1" applyBorder="1" applyAlignment="1" applyProtection="1">
      <alignment horizontal="center" vertical="center"/>
    </xf>
    <xf numFmtId="0" fontId="0" fillId="0" borderId="92" xfId="0" applyNumberFormat="1" applyFont="1" applyFill="1" applyBorder="1" applyAlignment="1" applyProtection="1">
      <alignment vertical="center"/>
    </xf>
    <xf numFmtId="0" fontId="0" fillId="0" borderId="93" xfId="0" applyNumberFormat="1" applyFont="1" applyFill="1" applyBorder="1" applyAlignment="1" applyProtection="1">
      <alignment vertical="center"/>
    </xf>
    <xf numFmtId="176" fontId="21" fillId="24" borderId="23" xfId="0" applyNumberFormat="1" applyFont="1" applyFill="1" applyBorder="1" applyAlignment="1" applyProtection="1">
      <alignment horizontal="left" vertical="center" wrapText="1"/>
    </xf>
    <xf numFmtId="176" fontId="21" fillId="24" borderId="24" xfId="0" applyNumberFormat="1" applyFont="1" applyFill="1" applyBorder="1" applyAlignment="1">
      <alignment horizontal="left" vertical="center" wrapText="1"/>
    </xf>
    <xf numFmtId="176" fontId="21" fillId="24" borderId="12" xfId="0" applyNumberFormat="1" applyFont="1" applyFill="1" applyBorder="1" applyAlignment="1">
      <alignment horizontal="left" vertical="center" wrapText="1"/>
    </xf>
    <xf numFmtId="0" fontId="21" fillId="24" borderId="94" xfId="0" applyNumberFormat="1" applyFont="1" applyFill="1" applyBorder="1" applyAlignment="1">
      <alignment horizontal="center" vertical="center"/>
    </xf>
    <xf numFmtId="176" fontId="21" fillId="24" borderId="18" xfId="0" applyNumberFormat="1" applyFont="1" applyFill="1" applyBorder="1" applyAlignment="1">
      <alignment vertical="center" wrapText="1"/>
    </xf>
    <xf numFmtId="0" fontId="21" fillId="0" borderId="18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34" xfId="0" applyNumberFormat="1" applyFont="1" applyFill="1" applyBorder="1" applyAlignment="1" applyProtection="1">
      <alignment horizontal="left" vertical="center"/>
    </xf>
    <xf numFmtId="0" fontId="21" fillId="24" borderId="15" xfId="0" applyNumberFormat="1" applyFont="1" applyFill="1" applyBorder="1" applyAlignment="1" applyProtection="1">
      <alignment horizontal="left" vertical="center" wrapText="1"/>
    </xf>
    <xf numFmtId="0" fontId="21" fillId="0" borderId="16" xfId="0" applyNumberFormat="1" applyFont="1" applyFill="1" applyBorder="1" applyAlignment="1" applyProtection="1">
      <alignment horizontal="left" vertical="center"/>
    </xf>
    <xf numFmtId="0" fontId="21" fillId="0" borderId="41" xfId="0" applyNumberFormat="1" applyFont="1" applyFill="1" applyBorder="1" applyAlignment="1" applyProtection="1">
      <alignment horizontal="left" vertical="center"/>
    </xf>
    <xf numFmtId="0" fontId="21" fillId="24" borderId="18" xfId="0" applyNumberFormat="1" applyFont="1" applyFill="1" applyBorder="1" applyAlignment="1">
      <alignment vertical="center" wrapText="1"/>
    </xf>
    <xf numFmtId="0" fontId="0" fillId="0" borderId="93" xfId="0" applyNumberFormat="1" applyBorder="1" applyAlignment="1">
      <alignment vertical="center" wrapText="1"/>
    </xf>
    <xf numFmtId="0" fontId="21" fillId="24" borderId="20" xfId="0" applyNumberFormat="1" applyFont="1" applyFill="1" applyBorder="1" applyAlignment="1">
      <alignment vertical="center" wrapText="1"/>
    </xf>
    <xf numFmtId="0" fontId="0" fillId="0" borderId="21" xfId="0" applyNumberFormat="1" applyFont="1" applyFill="1" applyBorder="1" applyAlignment="1" applyProtection="1">
      <alignment vertical="center" wrapText="1"/>
    </xf>
    <xf numFmtId="0" fontId="0" fillId="0" borderId="99" xfId="0" applyNumberFormat="1" applyBorder="1" applyAlignment="1">
      <alignment vertical="center" wrapText="1"/>
    </xf>
    <xf numFmtId="0" fontId="21" fillId="0" borderId="20" xfId="0" applyNumberFormat="1" applyFont="1" applyFill="1" applyBorder="1" applyAlignment="1" applyProtection="1">
      <alignment horizontal="left" vertical="center"/>
    </xf>
    <xf numFmtId="0" fontId="0" fillId="0" borderId="78" xfId="0" applyNumberFormat="1" applyFont="1" applyFill="1" applyBorder="1" applyAlignment="1" applyProtection="1">
      <alignment horizontal="left" vertical="center"/>
    </xf>
    <xf numFmtId="0" fontId="0" fillId="0" borderId="78" xfId="0" applyNumberFormat="1" applyFont="1" applyFill="1" applyBorder="1" applyAlignment="1" applyProtection="1">
      <alignment vertical="center" wrapText="1"/>
    </xf>
    <xf numFmtId="176" fontId="21" fillId="24" borderId="20" xfId="0" applyNumberFormat="1" applyFont="1" applyFill="1" applyBorder="1" applyAlignment="1">
      <alignment horizontal="left" vertical="center" wrapText="1"/>
    </xf>
  </cellXfs>
  <cellStyles count="126">
    <cellStyle name="20% - 강조색1 2" xfId="3"/>
    <cellStyle name="20% - 강조색1 3" xfId="44"/>
    <cellStyle name="20% - 강조색1 4" xfId="85"/>
    <cellStyle name="20% - 강조색2 2" xfId="4"/>
    <cellStyle name="20% - 강조색2 3" xfId="45"/>
    <cellStyle name="20% - 강조색2 4" xfId="86"/>
    <cellStyle name="20% - 강조색3 2" xfId="5"/>
    <cellStyle name="20% - 강조색3 3" xfId="46"/>
    <cellStyle name="20% - 강조색3 4" xfId="87"/>
    <cellStyle name="20% - 강조색4 2" xfId="6"/>
    <cellStyle name="20% - 강조색4 3" xfId="47"/>
    <cellStyle name="20% - 강조색4 4" xfId="88"/>
    <cellStyle name="20% - 강조색5 2" xfId="7"/>
    <cellStyle name="20% - 강조색5 3" xfId="48"/>
    <cellStyle name="20% - 강조색5 4" xfId="89"/>
    <cellStyle name="20% - 강조색6 2" xfId="8"/>
    <cellStyle name="20% - 강조색6 3" xfId="49"/>
    <cellStyle name="20% - 강조색6 4" xfId="90"/>
    <cellStyle name="40% - 강조색1 2" xfId="9"/>
    <cellStyle name="40% - 강조색1 3" xfId="50"/>
    <cellStyle name="40% - 강조색1 4" xfId="91"/>
    <cellStyle name="40% - 강조색2 2" xfId="10"/>
    <cellStyle name="40% - 강조색2 3" xfId="51"/>
    <cellStyle name="40% - 강조색2 4" xfId="92"/>
    <cellStyle name="40% - 강조색3 2" xfId="11"/>
    <cellStyle name="40% - 강조색3 3" xfId="52"/>
    <cellStyle name="40% - 강조색3 4" xfId="93"/>
    <cellStyle name="40% - 강조색4 2" xfId="12"/>
    <cellStyle name="40% - 강조색4 3" xfId="53"/>
    <cellStyle name="40% - 강조색4 4" xfId="94"/>
    <cellStyle name="40% - 강조색5 2" xfId="13"/>
    <cellStyle name="40% - 강조색5 3" xfId="54"/>
    <cellStyle name="40% - 강조색5 4" xfId="95"/>
    <cellStyle name="40% - 강조색6 2" xfId="14"/>
    <cellStyle name="40% - 강조색6 3" xfId="55"/>
    <cellStyle name="40% - 강조색6 4" xfId="96"/>
    <cellStyle name="60% - 강조색1 2" xfId="15"/>
    <cellStyle name="60% - 강조색1 3" xfId="56"/>
    <cellStyle name="60% - 강조색1 4" xfId="97"/>
    <cellStyle name="60% - 강조색2 2" xfId="16"/>
    <cellStyle name="60% - 강조색2 3" xfId="57"/>
    <cellStyle name="60% - 강조색2 4" xfId="98"/>
    <cellStyle name="60% - 강조색3 2" xfId="17"/>
    <cellStyle name="60% - 강조색3 3" xfId="58"/>
    <cellStyle name="60% - 강조색3 4" xfId="99"/>
    <cellStyle name="60% - 강조색4 2" xfId="18"/>
    <cellStyle name="60% - 강조색4 3" xfId="59"/>
    <cellStyle name="60% - 강조색4 4" xfId="100"/>
    <cellStyle name="60% - 강조색5 2" xfId="19"/>
    <cellStyle name="60% - 강조색5 3" xfId="60"/>
    <cellStyle name="60% - 강조색5 4" xfId="101"/>
    <cellStyle name="60% - 강조색6 2" xfId="20"/>
    <cellStyle name="60% - 강조색6 3" xfId="61"/>
    <cellStyle name="60% - 강조색6 4" xfId="102"/>
    <cellStyle name="강조색1 2" xfId="21"/>
    <cellStyle name="강조색1 3" xfId="62"/>
    <cellStyle name="강조색1 4" xfId="103"/>
    <cellStyle name="강조색2 2" xfId="22"/>
    <cellStyle name="강조색2 3" xfId="63"/>
    <cellStyle name="강조색2 4" xfId="104"/>
    <cellStyle name="강조색3 2" xfId="23"/>
    <cellStyle name="강조색3 3" xfId="64"/>
    <cellStyle name="강조색3 4" xfId="105"/>
    <cellStyle name="강조색4 2" xfId="24"/>
    <cellStyle name="강조색4 3" xfId="65"/>
    <cellStyle name="강조색4 4" xfId="106"/>
    <cellStyle name="강조색5 2" xfId="25"/>
    <cellStyle name="강조색5 3" xfId="66"/>
    <cellStyle name="강조색5 4" xfId="107"/>
    <cellStyle name="강조색6 2" xfId="26"/>
    <cellStyle name="강조색6 3" xfId="67"/>
    <cellStyle name="강조색6 4" xfId="108"/>
    <cellStyle name="경고문 2" xfId="27"/>
    <cellStyle name="경고문 3" xfId="68"/>
    <cellStyle name="경고문 4" xfId="109"/>
    <cellStyle name="계산 2" xfId="28"/>
    <cellStyle name="계산 3" xfId="69"/>
    <cellStyle name="계산 4" xfId="110"/>
    <cellStyle name="나쁨 2" xfId="29"/>
    <cellStyle name="나쁨 3" xfId="70"/>
    <cellStyle name="나쁨 4" xfId="111"/>
    <cellStyle name="메모 2" xfId="30"/>
    <cellStyle name="메모 3" xfId="71"/>
    <cellStyle name="메모 4" xfId="112"/>
    <cellStyle name="보통 2" xfId="31"/>
    <cellStyle name="보통 3" xfId="72"/>
    <cellStyle name="보통 4" xfId="113"/>
    <cellStyle name="설명 텍스트 2" xfId="32"/>
    <cellStyle name="설명 텍스트 3" xfId="73"/>
    <cellStyle name="설명 텍스트 4" xfId="114"/>
    <cellStyle name="셀 확인 2" xfId="33"/>
    <cellStyle name="셀 확인 3" xfId="74"/>
    <cellStyle name="셀 확인 4" xfId="115"/>
    <cellStyle name="쉼표 [0]" xfId="1" builtinId="6"/>
    <cellStyle name="연결된 셀 2" xfId="34"/>
    <cellStyle name="연결된 셀 3" xfId="75"/>
    <cellStyle name="연결된 셀 4" xfId="116"/>
    <cellStyle name="요약 2" xfId="35"/>
    <cellStyle name="요약 3" xfId="76"/>
    <cellStyle name="요약 4" xfId="117"/>
    <cellStyle name="입력 2" xfId="36"/>
    <cellStyle name="입력 3" xfId="77"/>
    <cellStyle name="입력 4" xfId="118"/>
    <cellStyle name="제목 1 2" xfId="38"/>
    <cellStyle name="제목 1 3" xfId="79"/>
    <cellStyle name="제목 1 4" xfId="120"/>
    <cellStyle name="제목 2 2" xfId="39"/>
    <cellStyle name="제목 2 3" xfId="80"/>
    <cellStyle name="제목 2 4" xfId="121"/>
    <cellStyle name="제목 3 2" xfId="40"/>
    <cellStyle name="제목 3 3" xfId="81"/>
    <cellStyle name="제목 3 4" xfId="122"/>
    <cellStyle name="제목 4 2" xfId="41"/>
    <cellStyle name="제목 4 3" xfId="82"/>
    <cellStyle name="제목 4 4" xfId="123"/>
    <cellStyle name="제목 5" xfId="37"/>
    <cellStyle name="제목 6" xfId="78"/>
    <cellStyle name="제목 7" xfId="119"/>
    <cellStyle name="좋음 2" xfId="42"/>
    <cellStyle name="좋음 3" xfId="83"/>
    <cellStyle name="좋음 4" xfId="124"/>
    <cellStyle name="출력 2" xfId="43"/>
    <cellStyle name="출력 3" xfId="84"/>
    <cellStyle name="출력 4" xfId="125"/>
    <cellStyle name="표준" xfId="0" builtinId="0"/>
    <cellStyle name="표준_급식일지" xfId="2"/>
  </cellStyles>
  <dxfs count="0"/>
  <tableStyles count="0" defaultTableStyle="TableStyleMedium9" defaultPivotStyle="PivotStyleLight16"/>
  <colors>
    <mruColors>
      <color rgb="FFFFFF99"/>
      <color rgb="FFFF898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247650</xdr:colOff>
      <xdr:row>0</xdr:row>
      <xdr:rowOff>123825</xdr:rowOff>
    </xdr:from>
    <xdr:to>
      <xdr:col>8</xdr:col>
      <xdr:colOff>1476375</xdr:colOff>
      <xdr:row>2</xdr:row>
      <xdr:rowOff>95250</xdr:rowOff>
    </xdr:to>
    <xdr:pic>
      <xdr:nvPicPr>
        <xdr:cNvPr id="2111" name="Picture 10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23825"/>
          <a:ext cx="2752725" cy="8477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46"/>
  <sheetViews>
    <sheetView tabSelected="1" workbookViewId="0">
      <selection activeCell="A25" sqref="A25:XFD28"/>
    </sheetView>
  </sheetViews>
  <sheetFormatPr defaultColWidth="8.88671875" defaultRowHeight="13.5"/>
  <cols>
    <col min="1" max="1" width="1" customWidth="1"/>
    <col min="2" max="2" width="6.109375" customWidth="1"/>
    <col min="3" max="9" width="17.77734375" customWidth="1"/>
    <col min="11" max="11" width="6" customWidth="1"/>
    <col min="12" max="12" width="25.109375" customWidth="1"/>
    <col min="13" max="13" width="12.77734375" customWidth="1"/>
  </cols>
  <sheetData>
    <row r="1" spans="2:9" ht="25.5" customHeight="1">
      <c r="B1" s="146" t="s">
        <v>119</v>
      </c>
      <c r="C1" s="146"/>
      <c r="D1" s="146"/>
      <c r="E1" s="146"/>
      <c r="F1" s="147"/>
      <c r="G1" s="147"/>
      <c r="H1" s="93"/>
      <c r="I1" s="121"/>
    </row>
    <row r="2" spans="2:9" ht="43.5" customHeight="1">
      <c r="B2" s="146"/>
      <c r="C2" s="146"/>
      <c r="D2" s="146"/>
      <c r="E2" s="146"/>
      <c r="F2" s="147"/>
      <c r="G2" s="147"/>
      <c r="H2" s="93"/>
      <c r="I2" s="10"/>
    </row>
    <row r="3" spans="2:9" ht="19.5" customHeight="1" thickBot="1">
      <c r="B3" s="148" t="s">
        <v>161</v>
      </c>
      <c r="C3" s="148"/>
      <c r="D3" s="148"/>
      <c r="E3" s="148"/>
      <c r="F3" s="94"/>
      <c r="G3" s="95"/>
      <c r="H3" s="120"/>
    </row>
    <row r="4" spans="2:9" ht="18" customHeight="1" thickBot="1">
      <c r="B4" s="114"/>
      <c r="C4" s="113" t="s">
        <v>162</v>
      </c>
      <c r="D4" s="113" t="s">
        <v>163</v>
      </c>
      <c r="E4" s="113" t="s">
        <v>164</v>
      </c>
      <c r="F4" s="113" t="s">
        <v>165</v>
      </c>
      <c r="G4" s="113" t="s">
        <v>166</v>
      </c>
      <c r="H4" s="142" t="s">
        <v>167</v>
      </c>
      <c r="I4" s="143" t="s">
        <v>168</v>
      </c>
    </row>
    <row r="5" spans="2:9" ht="18" customHeight="1" thickTop="1">
      <c r="B5" s="152" t="s">
        <v>80</v>
      </c>
      <c r="C5" s="122" t="s">
        <v>232</v>
      </c>
      <c r="D5" s="122" t="s">
        <v>229</v>
      </c>
      <c r="E5" s="122" t="s">
        <v>205</v>
      </c>
      <c r="F5" s="122" t="s">
        <v>217</v>
      </c>
      <c r="G5" s="122" t="s">
        <v>237</v>
      </c>
      <c r="H5" s="123" t="s">
        <v>209</v>
      </c>
      <c r="I5" s="124" t="s">
        <v>229</v>
      </c>
    </row>
    <row r="6" spans="2:9" ht="18" customHeight="1">
      <c r="B6" s="153"/>
      <c r="C6" s="122" t="s">
        <v>225</v>
      </c>
      <c r="D6" s="122" t="s">
        <v>173</v>
      </c>
      <c r="E6" s="122" t="s">
        <v>194</v>
      </c>
      <c r="F6" s="122" t="s">
        <v>187</v>
      </c>
      <c r="G6" s="122" t="s">
        <v>156</v>
      </c>
      <c r="H6" s="123" t="s">
        <v>189</v>
      </c>
      <c r="I6" s="124" t="s">
        <v>213</v>
      </c>
    </row>
    <row r="7" spans="2:9" ht="18" customHeight="1">
      <c r="B7" s="153"/>
      <c r="C7" s="122" t="s">
        <v>231</v>
      </c>
      <c r="D7" s="122" t="s">
        <v>212</v>
      </c>
      <c r="E7" s="122" t="s">
        <v>204</v>
      </c>
      <c r="F7" s="122" t="s">
        <v>174</v>
      </c>
      <c r="G7" s="122" t="s">
        <v>179</v>
      </c>
      <c r="H7" s="123" t="s">
        <v>182</v>
      </c>
      <c r="I7" s="124" t="s">
        <v>236</v>
      </c>
    </row>
    <row r="8" spans="2:9" ht="18" customHeight="1">
      <c r="B8" s="153"/>
      <c r="C8" s="122" t="s">
        <v>211</v>
      </c>
      <c r="D8" s="122" t="s">
        <v>228</v>
      </c>
      <c r="E8" s="122" t="s">
        <v>191</v>
      </c>
      <c r="F8" s="122" t="s">
        <v>216</v>
      </c>
      <c r="G8" s="122" t="s">
        <v>227</v>
      </c>
      <c r="H8" s="123" t="s">
        <v>208</v>
      </c>
      <c r="I8" s="124" t="s">
        <v>222</v>
      </c>
    </row>
    <row r="9" spans="2:9" ht="18" customHeight="1">
      <c r="B9" s="153"/>
      <c r="C9" s="122" t="s">
        <v>105</v>
      </c>
      <c r="D9" s="122" t="s">
        <v>105</v>
      </c>
      <c r="E9" s="122" t="s">
        <v>105</v>
      </c>
      <c r="F9" s="122" t="s">
        <v>105</v>
      </c>
      <c r="G9" s="122" t="s">
        <v>105</v>
      </c>
      <c r="H9" s="123" t="s">
        <v>105</v>
      </c>
      <c r="I9" s="124" t="s">
        <v>142</v>
      </c>
    </row>
    <row r="10" spans="2:9" ht="18" customHeight="1">
      <c r="B10" s="153"/>
      <c r="C10" s="122" t="s">
        <v>22</v>
      </c>
      <c r="D10" s="122" t="s">
        <v>22</v>
      </c>
      <c r="E10" s="122" t="s">
        <v>22</v>
      </c>
      <c r="F10" s="122" t="s">
        <v>22</v>
      </c>
      <c r="G10" s="122" t="s">
        <v>22</v>
      </c>
      <c r="H10" s="123" t="s">
        <v>22</v>
      </c>
      <c r="I10" s="124" t="s">
        <v>22</v>
      </c>
    </row>
    <row r="11" spans="2:9" ht="18" customHeight="1">
      <c r="B11" s="149" t="s">
        <v>100</v>
      </c>
      <c r="C11" s="125" t="s">
        <v>171</v>
      </c>
      <c r="D11" s="125" t="s">
        <v>203</v>
      </c>
      <c r="E11" s="125" t="s">
        <v>232</v>
      </c>
      <c r="F11" s="125" t="s">
        <v>198</v>
      </c>
      <c r="G11" s="126" t="s">
        <v>203</v>
      </c>
      <c r="H11" s="127" t="s">
        <v>266</v>
      </c>
      <c r="I11" s="128" t="s">
        <v>250</v>
      </c>
    </row>
    <row r="12" spans="2:9" ht="18" customHeight="1">
      <c r="B12" s="153"/>
      <c r="C12" s="122" t="s">
        <v>155</v>
      </c>
      <c r="D12" s="122" t="s">
        <v>242</v>
      </c>
      <c r="E12" s="122" t="s">
        <v>186</v>
      </c>
      <c r="F12" s="122" t="s">
        <v>258</v>
      </c>
      <c r="G12" s="129" t="s">
        <v>200</v>
      </c>
      <c r="H12" s="123" t="s">
        <v>207</v>
      </c>
      <c r="I12" s="124" t="s">
        <v>238</v>
      </c>
    </row>
    <row r="13" spans="2:9" ht="18" customHeight="1">
      <c r="B13" s="153"/>
      <c r="C13" s="122" t="s">
        <v>218</v>
      </c>
      <c r="D13" s="130" t="s">
        <v>234</v>
      </c>
      <c r="E13" s="130" t="s">
        <v>260</v>
      </c>
      <c r="F13" s="122" t="s">
        <v>180</v>
      </c>
      <c r="G13" s="129" t="s">
        <v>248</v>
      </c>
      <c r="H13" s="123" t="s">
        <v>262</v>
      </c>
      <c r="I13" s="124" t="s">
        <v>196</v>
      </c>
    </row>
    <row r="14" spans="2:9" ht="18" customHeight="1">
      <c r="B14" s="153"/>
      <c r="C14" s="122" t="s">
        <v>169</v>
      </c>
      <c r="D14" s="122" t="s">
        <v>183</v>
      </c>
      <c r="E14" s="122" t="s">
        <v>230</v>
      </c>
      <c r="F14" s="122" t="s">
        <v>197</v>
      </c>
      <c r="G14" s="129" t="s">
        <v>219</v>
      </c>
      <c r="H14" s="123" t="s">
        <v>263</v>
      </c>
      <c r="I14" s="124" t="s">
        <v>214</v>
      </c>
    </row>
    <row r="15" spans="2:9" ht="18" customHeight="1">
      <c r="B15" s="153"/>
      <c r="C15" s="122" t="s">
        <v>170</v>
      </c>
      <c r="D15" s="122" t="s">
        <v>254</v>
      </c>
      <c r="E15" s="122" t="s">
        <v>206</v>
      </c>
      <c r="F15" s="122" t="s">
        <v>172</v>
      </c>
      <c r="G15" s="129" t="s">
        <v>247</v>
      </c>
      <c r="H15" s="123" t="s">
        <v>199</v>
      </c>
      <c r="I15" s="124" t="s">
        <v>249</v>
      </c>
    </row>
    <row r="16" spans="2:9" ht="18" customHeight="1">
      <c r="B16" s="153"/>
      <c r="C16" s="122" t="s">
        <v>22</v>
      </c>
      <c r="D16" s="122" t="s">
        <v>22</v>
      </c>
      <c r="E16" s="122" t="s">
        <v>22</v>
      </c>
      <c r="F16" s="122" t="s">
        <v>22</v>
      </c>
      <c r="G16" s="131" t="s">
        <v>22</v>
      </c>
      <c r="H16" s="132" t="s">
        <v>22</v>
      </c>
      <c r="I16" s="124" t="s">
        <v>22</v>
      </c>
    </row>
    <row r="17" spans="1:13" ht="18" customHeight="1">
      <c r="B17" s="149" t="s">
        <v>99</v>
      </c>
      <c r="C17" s="125" t="s">
        <v>246</v>
      </c>
      <c r="D17" s="125" t="s">
        <v>240</v>
      </c>
      <c r="E17" s="125" t="s">
        <v>257</v>
      </c>
      <c r="F17" s="125" t="s">
        <v>203</v>
      </c>
      <c r="G17" s="125" t="s">
        <v>224</v>
      </c>
      <c r="H17" s="127" t="s">
        <v>267</v>
      </c>
      <c r="I17" s="128" t="s">
        <v>244</v>
      </c>
    </row>
    <row r="18" spans="1:13" ht="18" customHeight="1">
      <c r="B18" s="153"/>
      <c r="C18" s="122" t="s">
        <v>226</v>
      </c>
      <c r="D18" s="122" t="s">
        <v>185</v>
      </c>
      <c r="E18" s="122" t="s">
        <v>195</v>
      </c>
      <c r="F18" s="122" t="s">
        <v>176</v>
      </c>
      <c r="G18" s="122" t="s">
        <v>201</v>
      </c>
      <c r="H18" s="123" t="s">
        <v>221</v>
      </c>
      <c r="I18" s="124" t="s">
        <v>210</v>
      </c>
      <c r="L18" s="145" t="s">
        <v>241</v>
      </c>
    </row>
    <row r="19" spans="1:13" ht="18" customHeight="1">
      <c r="A19" s="10"/>
      <c r="B19" s="153"/>
      <c r="C19" s="122" t="s">
        <v>245</v>
      </c>
      <c r="D19" s="122" t="s">
        <v>239</v>
      </c>
      <c r="E19" s="122" t="s">
        <v>256</v>
      </c>
      <c r="F19" s="122" t="s">
        <v>181</v>
      </c>
      <c r="G19" s="122" t="s">
        <v>177</v>
      </c>
      <c r="H19" s="123" t="s">
        <v>259</v>
      </c>
      <c r="I19" s="124" t="s">
        <v>215</v>
      </c>
      <c r="L19" s="115" t="s">
        <v>255</v>
      </c>
    </row>
    <row r="20" spans="1:13" ht="18" customHeight="1">
      <c r="A20" s="40"/>
      <c r="B20" s="153"/>
      <c r="C20" s="122" t="s">
        <v>188</v>
      </c>
      <c r="D20" s="122" t="s">
        <v>153</v>
      </c>
      <c r="E20" s="133" t="s">
        <v>175</v>
      </c>
      <c r="F20" s="122" t="s">
        <v>190</v>
      </c>
      <c r="G20" s="122" t="s">
        <v>178</v>
      </c>
      <c r="H20" s="123" t="s">
        <v>184</v>
      </c>
      <c r="I20" s="124" t="s">
        <v>233</v>
      </c>
      <c r="J20" s="60" t="s">
        <v>55</v>
      </c>
    </row>
    <row r="21" spans="1:13" s="10" customFormat="1" ht="18" customHeight="1">
      <c r="A21" s="40"/>
      <c r="B21" s="153"/>
      <c r="C21" s="122" t="s">
        <v>235</v>
      </c>
      <c r="D21" s="122" t="s">
        <v>192</v>
      </c>
      <c r="E21" s="133" t="s">
        <v>220</v>
      </c>
      <c r="F21" s="122" t="s">
        <v>202</v>
      </c>
      <c r="G21" s="122" t="s">
        <v>223</v>
      </c>
      <c r="H21" s="144" t="s">
        <v>193</v>
      </c>
      <c r="I21" s="124" t="s">
        <v>243</v>
      </c>
      <c r="J21"/>
    </row>
    <row r="22" spans="1:13" ht="18" customHeight="1">
      <c r="A22" s="40"/>
      <c r="B22" s="153"/>
      <c r="C22" s="122" t="s">
        <v>143</v>
      </c>
      <c r="D22" s="122" t="s">
        <v>22</v>
      </c>
      <c r="E22" s="122" t="s">
        <v>22</v>
      </c>
      <c r="F22" s="122" t="s">
        <v>22</v>
      </c>
      <c r="G22" s="122" t="s">
        <v>22</v>
      </c>
      <c r="H22" s="123" t="s">
        <v>22</v>
      </c>
      <c r="I22" s="124" t="s">
        <v>22</v>
      </c>
      <c r="M22" s="60" t="s">
        <v>124</v>
      </c>
    </row>
    <row r="23" spans="1:13" ht="18" customHeight="1">
      <c r="A23" s="40"/>
      <c r="B23" s="149" t="s">
        <v>58</v>
      </c>
      <c r="C23" s="134" t="s">
        <v>86</v>
      </c>
      <c r="D23" s="135" t="s">
        <v>145</v>
      </c>
      <c r="E23" s="134" t="s">
        <v>39</v>
      </c>
      <c r="F23" s="134" t="s">
        <v>33</v>
      </c>
      <c r="G23" s="135" t="s">
        <v>86</v>
      </c>
      <c r="H23" s="134" t="s">
        <v>76</v>
      </c>
      <c r="I23" s="136" t="s">
        <v>39</v>
      </c>
    </row>
    <row r="24" spans="1:13" ht="18" customHeight="1" thickBot="1">
      <c r="B24" s="150"/>
      <c r="C24" s="137" t="s">
        <v>265</v>
      </c>
      <c r="D24" s="138" t="s">
        <v>251</v>
      </c>
      <c r="E24" s="137" t="s">
        <v>157</v>
      </c>
      <c r="F24" s="137" t="s">
        <v>252</v>
      </c>
      <c r="G24" s="138" t="s">
        <v>253</v>
      </c>
      <c r="H24" s="139" t="s">
        <v>264</v>
      </c>
      <c r="I24" s="140" t="s">
        <v>261</v>
      </c>
    </row>
    <row r="25" spans="1:13" ht="18" customHeight="1">
      <c r="B25" s="154" t="s">
        <v>141</v>
      </c>
      <c r="C25" s="155"/>
      <c r="D25" s="155"/>
      <c r="E25" s="155"/>
      <c r="F25" s="155"/>
      <c r="G25" s="155"/>
      <c r="H25" s="155"/>
      <c r="I25" s="155"/>
    </row>
    <row r="26" spans="1:13" ht="27" customHeight="1">
      <c r="B26" s="59"/>
      <c r="C26" s="59"/>
      <c r="D26" s="59"/>
      <c r="E26" s="59"/>
      <c r="F26" s="59"/>
      <c r="G26" s="59"/>
      <c r="H26" s="59"/>
      <c r="K26" s="151" t="s">
        <v>130</v>
      </c>
      <c r="L26" s="141" t="s">
        <v>154</v>
      </c>
      <c r="M26" s="141" t="s">
        <v>130</v>
      </c>
    </row>
    <row r="27" spans="1:13" ht="38.25" customHeight="1">
      <c r="K27" s="151"/>
      <c r="L27" s="10"/>
      <c r="M27" s="10"/>
    </row>
    <row r="28" spans="1:13" ht="18" customHeight="1"/>
    <row r="29" spans="1:13" ht="18" customHeight="1"/>
    <row r="30" spans="1:13" ht="18" customHeight="1"/>
    <row r="31" spans="1:13" ht="18" customHeight="1"/>
    <row r="32" spans="1:13" ht="18" customHeight="1"/>
    <row r="33" spans="13:13" ht="18" customHeight="1"/>
    <row r="34" spans="13:13" ht="18" customHeight="1"/>
    <row r="35" spans="13:13" ht="18" customHeight="1"/>
    <row r="36" spans="13:13" ht="18" customHeight="1"/>
    <row r="37" spans="13:13" ht="18" customHeight="1"/>
    <row r="38" spans="13:13" ht="18" customHeight="1"/>
    <row r="39" spans="13:13" ht="18" customHeight="1"/>
    <row r="46" spans="13:13">
      <c r="M46" s="115" t="s">
        <v>126</v>
      </c>
    </row>
  </sheetData>
  <mergeCells count="8">
    <mergeCell ref="B1:G2"/>
    <mergeCell ref="B3:E3"/>
    <mergeCell ref="B23:B24"/>
    <mergeCell ref="K26:K27"/>
    <mergeCell ref="B5:B10"/>
    <mergeCell ref="B11:B16"/>
    <mergeCell ref="B17:B22"/>
    <mergeCell ref="B25:I25"/>
  </mergeCells>
  <phoneticPr fontId="43" type="noConversion"/>
  <pageMargins left="0.30000001192092896" right="0.28986111283302307" top="0.37000000476837158" bottom="0.12986111640930176" header="0.37000000476837158" footer="0.12986111640930176"/>
  <pageSetup paperSize="9" scale="93" orientation="landscape" r:id="rId1"/>
  <colBreaks count="1" manualBreakCount="1">
    <brk id="9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AC44"/>
  <sheetViews>
    <sheetView topLeftCell="A4" workbookViewId="0">
      <selection activeCell="X13" sqref="X13"/>
    </sheetView>
  </sheetViews>
  <sheetFormatPr defaultColWidth="8.88671875" defaultRowHeight="13.5"/>
  <cols>
    <col min="1" max="1" width="2.6640625" style="60" customWidth="1"/>
    <col min="2" max="2" width="8.44140625" customWidth="1"/>
    <col min="3" max="3" width="5.5546875" customWidth="1"/>
    <col min="4" max="4" width="5.88671875" customWidth="1"/>
    <col min="5" max="6" width="5.5546875" customWidth="1"/>
    <col min="7" max="7" width="6.33203125" customWidth="1"/>
    <col min="8" max="8" width="5.5546875" customWidth="1"/>
    <col min="9" max="9" width="2.77734375" customWidth="1"/>
    <col min="10" max="10" width="3.5546875" customWidth="1"/>
    <col min="11" max="11" width="2.77734375" customWidth="1"/>
    <col min="12" max="12" width="2.6640625" customWidth="1"/>
    <col min="13" max="13" width="1.21875" hidden="1" customWidth="1"/>
    <col min="14" max="15" width="2.77734375" customWidth="1"/>
    <col min="16" max="17" width="3.5546875" customWidth="1"/>
    <col min="18" max="18" width="9.77734375" customWidth="1"/>
    <col min="19" max="19" width="0" hidden="1" customWidth="1"/>
    <col min="20" max="20" width="9.5546875" bestFit="1" customWidth="1"/>
    <col min="21" max="21" width="8.88671875" bestFit="1" customWidth="1"/>
    <col min="32" max="32" width="23.77734375" customWidth="1"/>
  </cols>
  <sheetData>
    <row r="1" spans="2:25" ht="35.25" customHeight="1">
      <c r="B1" s="191" t="s">
        <v>113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92"/>
      <c r="S1" s="92"/>
      <c r="T1" s="92"/>
    </row>
    <row r="2" spans="2:25" ht="22.5" customHeight="1"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"/>
    </row>
    <row r="3" spans="2:25" ht="22.5" customHeight="1">
      <c r="B3" s="2"/>
      <c r="C3" s="2"/>
      <c r="D3" s="2"/>
      <c r="E3" s="2"/>
      <c r="F3" s="3"/>
      <c r="G3" s="3"/>
      <c r="H3" s="3"/>
      <c r="I3" s="3"/>
      <c r="J3" s="192"/>
      <c r="K3" s="72"/>
      <c r="L3" s="72"/>
      <c r="M3" s="71"/>
      <c r="N3" s="76" t="s">
        <v>62</v>
      </c>
      <c r="O3" s="179" t="s">
        <v>37</v>
      </c>
      <c r="P3" s="180"/>
      <c r="Q3" s="181"/>
      <c r="R3" s="11" t="s">
        <v>44</v>
      </c>
    </row>
    <row r="4" spans="2:25" ht="36.950000000000003" customHeight="1">
      <c r="B4" s="2"/>
      <c r="C4" s="2"/>
      <c r="D4" s="2"/>
      <c r="E4" s="2"/>
      <c r="F4" s="3"/>
      <c r="G4" s="3"/>
      <c r="H4" s="3"/>
      <c r="I4" s="3"/>
      <c r="J4" s="192"/>
      <c r="K4" s="74"/>
      <c r="L4" s="74"/>
      <c r="M4" s="70"/>
      <c r="N4" s="73" t="s">
        <v>77</v>
      </c>
      <c r="O4" s="193"/>
      <c r="P4" s="161"/>
      <c r="Q4" s="194"/>
      <c r="R4" s="42"/>
    </row>
    <row r="5" spans="2:25" ht="17.850000000000001" customHeight="1">
      <c r="B5" s="4" t="s">
        <v>120</v>
      </c>
      <c r="C5" s="216">
        <v>44606</v>
      </c>
      <c r="D5" s="216"/>
      <c r="E5" s="216"/>
      <c r="F5" s="216"/>
      <c r="G5" s="2"/>
      <c r="H5" s="2"/>
      <c r="I5" s="2"/>
      <c r="J5" s="2"/>
      <c r="K5" s="2"/>
      <c r="L5" s="2"/>
      <c r="M5" s="2"/>
      <c r="N5" s="195" t="s">
        <v>114</v>
      </c>
      <c r="O5" s="195"/>
      <c r="P5" s="195"/>
      <c r="Q5" s="195"/>
      <c r="R5" s="195"/>
    </row>
    <row r="6" spans="2:25" ht="17.850000000000001" customHeight="1">
      <c r="B6" s="223" t="s">
        <v>117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5"/>
    </row>
    <row r="7" spans="2:25" ht="17.850000000000001" customHeight="1">
      <c r="B7" s="5" t="s">
        <v>70</v>
      </c>
      <c r="C7" s="226" t="s">
        <v>45</v>
      </c>
      <c r="D7" s="227"/>
      <c r="E7" s="228"/>
      <c r="F7" s="226" t="s">
        <v>48</v>
      </c>
      <c r="G7" s="227"/>
      <c r="H7" s="228"/>
      <c r="I7" s="226" t="s">
        <v>26</v>
      </c>
      <c r="J7" s="227"/>
      <c r="K7" s="227"/>
      <c r="L7" s="227"/>
      <c r="M7" s="227"/>
      <c r="N7" s="227"/>
      <c r="O7" s="227"/>
      <c r="P7" s="226" t="s">
        <v>32</v>
      </c>
      <c r="Q7" s="227"/>
      <c r="R7" s="229"/>
    </row>
    <row r="8" spans="2:25" ht="17.850000000000001" customHeight="1">
      <c r="B8" s="201" t="s">
        <v>34</v>
      </c>
      <c r="C8" s="6" t="s">
        <v>73</v>
      </c>
      <c r="D8" s="6" t="s">
        <v>64</v>
      </c>
      <c r="E8" s="6" t="s">
        <v>67</v>
      </c>
      <c r="F8" s="6" t="s">
        <v>73</v>
      </c>
      <c r="G8" s="6" t="s">
        <v>64</v>
      </c>
      <c r="H8" s="6" t="s">
        <v>67</v>
      </c>
      <c r="I8" s="179" t="s">
        <v>73</v>
      </c>
      <c r="J8" s="181"/>
      <c r="K8" s="179" t="s">
        <v>64</v>
      </c>
      <c r="L8" s="180"/>
      <c r="M8" s="7"/>
      <c r="N8" s="179" t="s">
        <v>67</v>
      </c>
      <c r="O8" s="181"/>
      <c r="P8" s="179" t="s">
        <v>66</v>
      </c>
      <c r="Q8" s="181"/>
      <c r="R8" s="8" t="s">
        <v>79</v>
      </c>
      <c r="S8" s="48">
        <v>2441</v>
      </c>
      <c r="T8">
        <v>539</v>
      </c>
      <c r="U8">
        <v>0</v>
      </c>
    </row>
    <row r="9" spans="2:25" ht="17.850000000000001" customHeight="1">
      <c r="B9" s="203"/>
      <c r="C9" s="11">
        <v>76</v>
      </c>
      <c r="D9" s="11">
        <v>14</v>
      </c>
      <c r="E9" s="11">
        <v>0</v>
      </c>
      <c r="F9" s="11">
        <v>76</v>
      </c>
      <c r="G9" s="11">
        <v>32</v>
      </c>
      <c r="H9" s="11">
        <v>0</v>
      </c>
      <c r="I9" s="179">
        <v>76</v>
      </c>
      <c r="J9" s="181"/>
      <c r="K9" s="179">
        <v>1</v>
      </c>
      <c r="L9" s="180"/>
      <c r="M9" s="7"/>
      <c r="N9" s="179">
        <v>0</v>
      </c>
      <c r="O9" s="181"/>
      <c r="P9" s="179">
        <f>C9+D9+E9+F9+G9+H9+I9+K9+N9</f>
        <v>275</v>
      </c>
      <c r="Q9" s="181"/>
      <c r="R9" s="13">
        <f>+P9+T8</f>
        <v>814</v>
      </c>
      <c r="S9" s="12">
        <v>0</v>
      </c>
      <c r="T9">
        <v>456</v>
      </c>
    </row>
    <row r="10" spans="2:25" ht="17.850000000000001" customHeight="1">
      <c r="B10" s="201" t="s">
        <v>41</v>
      </c>
      <c r="C10" s="217" t="str">
        <f>+주간식단표!C5</f>
        <v>잡곡밥/호박씨죽</v>
      </c>
      <c r="D10" s="218"/>
      <c r="E10" s="219"/>
      <c r="F10" s="217" t="str">
        <f>+주간식단표!C11</f>
        <v>오곡밥/쇠고기야채죽</v>
      </c>
      <c r="G10" s="218"/>
      <c r="H10" s="219"/>
      <c r="I10" s="217" t="str">
        <f>+주간식단표!C17</f>
        <v>잡곡밥/참치야채죽</v>
      </c>
      <c r="J10" s="218"/>
      <c r="K10" s="218"/>
      <c r="L10" s="218"/>
      <c r="M10" s="218"/>
      <c r="N10" s="218"/>
      <c r="O10" s="219"/>
      <c r="P10" s="179">
        <f>+C9+F9+I9</f>
        <v>228</v>
      </c>
      <c r="Q10" s="181"/>
      <c r="R10" s="13">
        <f>+P10+T9</f>
        <v>684</v>
      </c>
      <c r="T10" t="s">
        <v>61</v>
      </c>
    </row>
    <row r="11" spans="2:25" ht="17.850000000000001" customHeight="1">
      <c r="B11" s="202"/>
      <c r="C11" s="182" t="str">
        <f>+주간식단표!C6</f>
        <v>크림스프</v>
      </c>
      <c r="D11" s="183"/>
      <c r="E11" s="184"/>
      <c r="F11" s="182" t="str">
        <f>+주간식단표!C12</f>
        <v>쇠고기무우국</v>
      </c>
      <c r="G11" s="183"/>
      <c r="H11" s="184"/>
      <c r="I11" s="182" t="str">
        <f>+주간식단표!C18</f>
        <v>아욱국</v>
      </c>
      <c r="J11" s="183"/>
      <c r="K11" s="183"/>
      <c r="L11" s="183"/>
      <c r="M11" s="183"/>
      <c r="N11" s="183"/>
      <c r="O11" s="184"/>
      <c r="P11" s="179" t="s">
        <v>94</v>
      </c>
      <c r="Q11" s="180"/>
      <c r="R11" s="205"/>
      <c r="T11" t="s">
        <v>61</v>
      </c>
    </row>
    <row r="12" spans="2:25" ht="17.850000000000001" customHeight="1">
      <c r="B12" s="202"/>
      <c r="C12" s="182" t="str">
        <f>+주간식단표!C7</f>
        <v>다진쇠고기야채볶음</v>
      </c>
      <c r="D12" s="183"/>
      <c r="E12" s="184"/>
      <c r="F12" s="182" t="str">
        <f>+주간식단표!C13</f>
        <v>아주까리나물볶음</v>
      </c>
      <c r="G12" s="183"/>
      <c r="H12" s="184"/>
      <c r="I12" s="182" t="str">
        <f>+주간식단표!C19</f>
        <v>고사리볶음</v>
      </c>
      <c r="J12" s="183"/>
      <c r="K12" s="183"/>
      <c r="L12" s="183"/>
      <c r="M12" s="183"/>
      <c r="N12" s="183"/>
      <c r="O12" s="184"/>
      <c r="P12" s="217" t="s">
        <v>92</v>
      </c>
      <c r="Q12" s="219"/>
      <c r="R12" s="55" t="s">
        <v>86</v>
      </c>
    </row>
    <row r="13" spans="2:25" ht="17.850000000000001" customHeight="1">
      <c r="B13" s="202"/>
      <c r="C13" s="182" t="str">
        <f>+주간식단표!C8</f>
        <v>참치감자조림</v>
      </c>
      <c r="D13" s="183"/>
      <c r="E13" s="184"/>
      <c r="F13" s="182" t="str">
        <f>+주간식단표!C14</f>
        <v>부지갱이나물</v>
      </c>
      <c r="G13" s="183"/>
      <c r="H13" s="184"/>
      <c r="I13" s="182" t="str">
        <f>+주간식단표!C20</f>
        <v>유채된장무침</v>
      </c>
      <c r="J13" s="183"/>
      <c r="K13" s="183"/>
      <c r="L13" s="183"/>
      <c r="M13" s="183"/>
      <c r="N13" s="183"/>
      <c r="O13" s="184"/>
      <c r="P13" s="182" t="s">
        <v>43</v>
      </c>
      <c r="Q13" s="184"/>
      <c r="R13" s="56" t="s">
        <v>61</v>
      </c>
      <c r="Y13" s="60" t="s">
        <v>61</v>
      </c>
    </row>
    <row r="14" spans="2:25" ht="17.850000000000001" customHeight="1">
      <c r="B14" s="202"/>
      <c r="C14" s="182" t="str">
        <f>+주간식단표!C9</f>
        <v>김구이</v>
      </c>
      <c r="D14" s="183"/>
      <c r="E14" s="184"/>
      <c r="F14" s="182" t="str">
        <f>+주간식단표!C15</f>
        <v>조기구이</v>
      </c>
      <c r="G14" s="183"/>
      <c r="H14" s="184"/>
      <c r="I14" s="182" t="str">
        <f>+주간식단표!C21</f>
        <v>돈육메추리알장조림</v>
      </c>
      <c r="J14" s="183"/>
      <c r="K14" s="183"/>
      <c r="L14" s="183"/>
      <c r="M14" s="183"/>
      <c r="N14" s="183"/>
      <c r="O14" s="184"/>
      <c r="P14" s="156" t="s">
        <v>88</v>
      </c>
      <c r="Q14" s="157"/>
      <c r="R14" s="65" t="str">
        <f>+주간식단표!C24</f>
        <v>야채쥬스</v>
      </c>
      <c r="Y14" s="60" t="s">
        <v>51</v>
      </c>
    </row>
    <row r="15" spans="2:25" ht="17.850000000000001" customHeight="1">
      <c r="B15" s="9"/>
      <c r="C15" s="156" t="str">
        <f>+주간식단표!C10</f>
        <v>배추김치</v>
      </c>
      <c r="D15" s="158"/>
      <c r="E15" s="157"/>
      <c r="F15" s="156" t="str">
        <f>+주간식단표!C16</f>
        <v>배추김치</v>
      </c>
      <c r="G15" s="158"/>
      <c r="H15" s="157"/>
      <c r="I15" s="156" t="str">
        <f>+주간식단표!C22</f>
        <v>배추김치</v>
      </c>
      <c r="J15" s="158"/>
      <c r="K15" s="158"/>
      <c r="L15" s="158"/>
      <c r="M15" s="158"/>
      <c r="N15" s="158"/>
      <c r="O15" s="157"/>
      <c r="P15" s="220" t="s">
        <v>52</v>
      </c>
      <c r="Q15" s="221"/>
      <c r="R15" s="222"/>
    </row>
    <row r="16" spans="2:25" ht="17.850000000000001" customHeight="1">
      <c r="B16" s="201" t="s">
        <v>16</v>
      </c>
      <c r="C16" s="179" t="s">
        <v>95</v>
      </c>
      <c r="D16" s="181"/>
      <c r="E16" s="11">
        <v>45</v>
      </c>
      <c r="F16" s="179" t="s">
        <v>95</v>
      </c>
      <c r="G16" s="181"/>
      <c r="H16" s="11">
        <v>45</v>
      </c>
      <c r="I16" s="215" t="s">
        <v>129</v>
      </c>
      <c r="J16" s="180"/>
      <c r="K16" s="180"/>
      <c r="L16" s="181"/>
      <c r="M16" s="7"/>
      <c r="N16" s="179">
        <v>45</v>
      </c>
      <c r="O16" s="181"/>
      <c r="P16" s="163" t="s">
        <v>61</v>
      </c>
      <c r="Q16" s="164"/>
      <c r="R16" s="166"/>
    </row>
    <row r="17" spans="1:29" ht="17.850000000000001" customHeight="1">
      <c r="B17" s="202"/>
      <c r="C17" s="179" t="s">
        <v>106</v>
      </c>
      <c r="D17" s="181"/>
      <c r="E17" s="11">
        <v>17</v>
      </c>
      <c r="F17" s="179" t="s">
        <v>106</v>
      </c>
      <c r="G17" s="181"/>
      <c r="H17" s="11">
        <v>17</v>
      </c>
      <c r="I17" s="179" t="s">
        <v>106</v>
      </c>
      <c r="J17" s="180"/>
      <c r="K17" s="180"/>
      <c r="L17" s="181"/>
      <c r="M17" s="7"/>
      <c r="N17" s="179">
        <v>17</v>
      </c>
      <c r="O17" s="181"/>
      <c r="P17" s="163" t="s">
        <v>61</v>
      </c>
      <c r="Q17" s="164"/>
      <c r="R17" s="166"/>
      <c r="S17" t="s">
        <v>61</v>
      </c>
      <c r="U17" s="60" t="s">
        <v>61</v>
      </c>
    </row>
    <row r="18" spans="1:29" ht="17.850000000000001" customHeight="1">
      <c r="B18" s="202"/>
      <c r="C18" s="179" t="s">
        <v>35</v>
      </c>
      <c r="D18" s="181"/>
      <c r="E18" s="11" t="s">
        <v>61</v>
      </c>
      <c r="F18" s="179" t="s">
        <v>35</v>
      </c>
      <c r="G18" s="181"/>
      <c r="H18" s="11" t="s">
        <v>61</v>
      </c>
      <c r="I18" s="179" t="s">
        <v>35</v>
      </c>
      <c r="J18" s="180"/>
      <c r="K18" s="180"/>
      <c r="L18" s="181"/>
      <c r="M18" s="7"/>
      <c r="N18" s="179" t="s">
        <v>61</v>
      </c>
      <c r="O18" s="181"/>
      <c r="P18" s="163" t="s">
        <v>61</v>
      </c>
      <c r="Q18" s="164"/>
      <c r="R18" s="166"/>
    </row>
    <row r="19" spans="1:29" ht="17.850000000000001" customHeight="1">
      <c r="B19" s="202"/>
      <c r="C19" s="179" t="s">
        <v>10</v>
      </c>
      <c r="D19" s="181"/>
      <c r="E19" s="11" t="s">
        <v>61</v>
      </c>
      <c r="F19" s="179" t="s">
        <v>10</v>
      </c>
      <c r="G19" s="181"/>
      <c r="H19" s="11" t="s">
        <v>61</v>
      </c>
      <c r="I19" s="179" t="s">
        <v>10</v>
      </c>
      <c r="J19" s="180"/>
      <c r="K19" s="180"/>
      <c r="L19" s="181"/>
      <c r="M19" s="7"/>
      <c r="N19" s="179" t="s">
        <v>61</v>
      </c>
      <c r="O19" s="181"/>
      <c r="P19" s="163" t="s">
        <v>61</v>
      </c>
      <c r="Q19" s="164"/>
      <c r="R19" s="166"/>
    </row>
    <row r="20" spans="1:29" ht="17.850000000000001" customHeight="1">
      <c r="B20" s="202"/>
      <c r="C20" s="179" t="s">
        <v>28</v>
      </c>
      <c r="D20" s="181"/>
      <c r="E20" s="11">
        <v>13</v>
      </c>
      <c r="F20" s="179" t="s">
        <v>28</v>
      </c>
      <c r="G20" s="181"/>
      <c r="H20" s="11">
        <v>13</v>
      </c>
      <c r="I20" s="179" t="s">
        <v>28</v>
      </c>
      <c r="J20" s="180"/>
      <c r="K20" s="180"/>
      <c r="L20" s="181"/>
      <c r="M20" s="7"/>
      <c r="N20" s="179">
        <v>13</v>
      </c>
      <c r="O20" s="181"/>
      <c r="P20" s="163"/>
      <c r="Q20" s="164"/>
      <c r="R20" s="166"/>
    </row>
    <row r="21" spans="1:29" ht="17.850000000000001" customHeight="1">
      <c r="B21" s="202"/>
      <c r="C21" s="179" t="s">
        <v>109</v>
      </c>
      <c r="D21" s="181"/>
      <c r="E21" s="116">
        <v>1</v>
      </c>
      <c r="F21" s="179" t="s">
        <v>109</v>
      </c>
      <c r="G21" s="181"/>
      <c r="H21" s="11">
        <v>1</v>
      </c>
      <c r="I21" s="179" t="s">
        <v>109</v>
      </c>
      <c r="J21" s="180"/>
      <c r="K21" s="180"/>
      <c r="L21" s="181"/>
      <c r="M21" s="7"/>
      <c r="N21" s="179">
        <v>1</v>
      </c>
      <c r="O21" s="181"/>
      <c r="P21" s="163"/>
      <c r="Q21" s="164"/>
      <c r="R21" s="166"/>
    </row>
    <row r="22" spans="1:29" ht="17.850000000000001" customHeight="1">
      <c r="B22" s="202"/>
      <c r="C22" s="179" t="s">
        <v>7</v>
      </c>
      <c r="D22" s="181"/>
      <c r="E22" s="116">
        <v>0</v>
      </c>
      <c r="F22" s="179" t="s">
        <v>7</v>
      </c>
      <c r="G22" s="181"/>
      <c r="H22" s="116">
        <v>0</v>
      </c>
      <c r="I22" s="179" t="s">
        <v>7</v>
      </c>
      <c r="J22" s="180"/>
      <c r="K22" s="180"/>
      <c r="L22" s="181"/>
      <c r="M22" s="7"/>
      <c r="N22" s="215">
        <v>0</v>
      </c>
      <c r="O22" s="181"/>
      <c r="P22" s="163"/>
      <c r="Q22" s="164"/>
      <c r="R22" s="166"/>
    </row>
    <row r="23" spans="1:29" ht="13.35" customHeight="1">
      <c r="B23" s="51"/>
      <c r="C23" s="196"/>
      <c r="D23" s="197"/>
      <c r="E23" s="198"/>
      <c r="F23" s="196" t="s">
        <v>148</v>
      </c>
      <c r="G23" s="197"/>
      <c r="H23" s="198"/>
      <c r="I23" s="196" t="s">
        <v>127</v>
      </c>
      <c r="J23" s="197"/>
      <c r="K23" s="197"/>
      <c r="L23" s="197"/>
      <c r="M23" s="197"/>
      <c r="N23" s="197"/>
      <c r="O23" s="198"/>
      <c r="P23" s="163"/>
      <c r="Q23" s="164"/>
      <c r="R23" s="166"/>
      <c r="V23" s="40"/>
      <c r="X23" s="60" t="s">
        <v>61</v>
      </c>
      <c r="AC23" s="60" t="s">
        <v>4</v>
      </c>
    </row>
    <row r="24" spans="1:29" ht="13.35" customHeight="1">
      <c r="A24"/>
      <c r="B24" s="52"/>
      <c r="C24" s="190"/>
      <c r="D24" s="164"/>
      <c r="E24" s="165"/>
      <c r="F24" s="190" t="s">
        <v>128</v>
      </c>
      <c r="G24" s="164"/>
      <c r="H24" s="165"/>
      <c r="I24" s="190" t="s">
        <v>127</v>
      </c>
      <c r="J24" s="164"/>
      <c r="K24" s="164"/>
      <c r="L24" s="164"/>
      <c r="M24" s="164"/>
      <c r="N24" s="164"/>
      <c r="O24" s="165"/>
      <c r="P24" s="163"/>
      <c r="Q24" s="164"/>
      <c r="R24" s="166"/>
      <c r="V24" s="40"/>
    </row>
    <row r="25" spans="1:29" ht="13.35" customHeight="1">
      <c r="A25"/>
      <c r="B25" s="52"/>
      <c r="C25" s="190"/>
      <c r="D25" s="164"/>
      <c r="E25" s="165"/>
      <c r="F25" s="163" t="s">
        <v>61</v>
      </c>
      <c r="G25" s="164"/>
      <c r="H25" s="165"/>
      <c r="I25" s="163"/>
      <c r="J25" s="164"/>
      <c r="K25" s="164"/>
      <c r="L25" s="164"/>
      <c r="M25" s="164"/>
      <c r="N25" s="164"/>
      <c r="O25" s="165"/>
      <c r="P25" s="163"/>
      <c r="Q25" s="164"/>
      <c r="R25" s="166"/>
      <c r="V25" s="40"/>
    </row>
    <row r="26" spans="1:29" ht="13.35" customHeight="1">
      <c r="A26"/>
      <c r="B26" s="52" t="s">
        <v>73</v>
      </c>
      <c r="C26" s="163"/>
      <c r="D26" s="164"/>
      <c r="E26" s="165"/>
      <c r="F26" s="163" t="s">
        <v>61</v>
      </c>
      <c r="G26" s="164"/>
      <c r="H26" s="165"/>
      <c r="I26" s="163"/>
      <c r="J26" s="164"/>
      <c r="K26" s="164"/>
      <c r="L26" s="164"/>
      <c r="M26" s="164"/>
      <c r="N26" s="164"/>
      <c r="O26" s="165"/>
      <c r="P26" s="163"/>
      <c r="Q26" s="164"/>
      <c r="R26" s="166"/>
      <c r="V26" s="40"/>
    </row>
    <row r="27" spans="1:29" ht="13.35" customHeight="1">
      <c r="B27" s="52" t="s">
        <v>47</v>
      </c>
      <c r="C27" s="163" t="s">
        <v>61</v>
      </c>
      <c r="D27" s="164"/>
      <c r="E27" s="165"/>
      <c r="F27" s="163" t="s">
        <v>61</v>
      </c>
      <c r="G27" s="164"/>
      <c r="H27" s="165"/>
      <c r="I27" s="163" t="s">
        <v>61</v>
      </c>
      <c r="J27" s="164"/>
      <c r="K27" s="164"/>
      <c r="L27" s="164"/>
      <c r="M27" s="164"/>
      <c r="N27" s="164"/>
      <c r="O27" s="165"/>
      <c r="P27" s="163"/>
      <c r="Q27" s="164"/>
      <c r="R27" s="166"/>
    </row>
    <row r="28" spans="1:29" ht="13.35" customHeight="1">
      <c r="B28" s="52" t="s">
        <v>27</v>
      </c>
      <c r="C28" s="187" t="s">
        <v>61</v>
      </c>
      <c r="D28" s="188"/>
      <c r="E28" s="189"/>
      <c r="F28" s="163" t="s">
        <v>61</v>
      </c>
      <c r="G28" s="164"/>
      <c r="H28" s="165"/>
      <c r="I28" s="163" t="s">
        <v>59</v>
      </c>
      <c r="J28" s="164"/>
      <c r="K28" s="164"/>
      <c r="L28" s="164"/>
      <c r="M28" s="164"/>
      <c r="N28" s="164"/>
      <c r="O28" s="165"/>
      <c r="P28" s="163"/>
      <c r="Q28" s="164"/>
      <c r="R28" s="166"/>
    </row>
    <row r="29" spans="1:29" ht="13.35" customHeight="1">
      <c r="A29"/>
      <c r="B29" s="52"/>
      <c r="C29" s="187"/>
      <c r="D29" s="188"/>
      <c r="E29" s="189"/>
      <c r="F29" s="163"/>
      <c r="G29" s="164"/>
      <c r="H29" s="165"/>
      <c r="I29" s="163"/>
      <c r="J29" s="164"/>
      <c r="K29" s="164"/>
      <c r="L29" s="164"/>
      <c r="M29" s="164"/>
      <c r="N29" s="164"/>
      <c r="O29" s="165"/>
      <c r="P29" s="163"/>
      <c r="Q29" s="164"/>
      <c r="R29" s="166"/>
    </row>
    <row r="30" spans="1:29" ht="13.35" customHeight="1">
      <c r="B30" s="52" t="s">
        <v>61</v>
      </c>
      <c r="C30" s="163" t="s">
        <v>61</v>
      </c>
      <c r="D30" s="164"/>
      <c r="E30" s="165"/>
      <c r="F30" s="163" t="s">
        <v>61</v>
      </c>
      <c r="G30" s="164"/>
      <c r="H30" s="165"/>
      <c r="I30" s="163" t="s">
        <v>61</v>
      </c>
      <c r="J30" s="164"/>
      <c r="K30" s="164"/>
      <c r="L30" s="164"/>
      <c r="M30" s="164"/>
      <c r="N30" s="164"/>
      <c r="O30" s="165"/>
      <c r="P30" s="163"/>
      <c r="Q30" s="164"/>
      <c r="R30" s="166"/>
    </row>
    <row r="31" spans="1:29" ht="13.35" customHeight="1">
      <c r="B31" s="52" t="s">
        <v>61</v>
      </c>
      <c r="C31" s="163" t="s">
        <v>61</v>
      </c>
      <c r="D31" s="164"/>
      <c r="E31" s="165"/>
      <c r="F31" s="163" t="s">
        <v>61</v>
      </c>
      <c r="G31" s="164"/>
      <c r="H31" s="165"/>
      <c r="I31" s="163" t="s">
        <v>61</v>
      </c>
      <c r="J31" s="164"/>
      <c r="K31" s="164"/>
      <c r="L31" s="164"/>
      <c r="M31" s="164"/>
      <c r="N31" s="164"/>
      <c r="O31" s="165"/>
      <c r="P31" s="170" t="s">
        <v>18</v>
      </c>
      <c r="Q31" s="171"/>
      <c r="R31" s="172"/>
    </row>
    <row r="32" spans="1:29" ht="13.35" customHeight="1">
      <c r="B32" s="52"/>
      <c r="C32" s="163" t="s">
        <v>61</v>
      </c>
      <c r="D32" s="164"/>
      <c r="E32" s="165"/>
      <c r="F32" s="163" t="s">
        <v>61</v>
      </c>
      <c r="G32" s="164"/>
      <c r="H32" s="165"/>
      <c r="I32" s="182" t="s">
        <v>61</v>
      </c>
      <c r="J32" s="183"/>
      <c r="K32" s="183"/>
      <c r="L32" s="183"/>
      <c r="M32" s="183"/>
      <c r="N32" s="183"/>
      <c r="O32" s="184"/>
      <c r="P32" s="173" t="s">
        <v>146</v>
      </c>
      <c r="Q32" s="174"/>
      <c r="R32" s="175"/>
    </row>
    <row r="33" spans="1:27" ht="13.35" customHeight="1">
      <c r="B33" s="167" t="s">
        <v>111</v>
      </c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9"/>
    </row>
    <row r="34" spans="1:27" ht="13.35" customHeight="1">
      <c r="B34" s="52" t="s">
        <v>70</v>
      </c>
      <c r="C34" s="156" t="s">
        <v>11</v>
      </c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9"/>
    </row>
    <row r="35" spans="1:27" ht="13.35" customHeight="1">
      <c r="B35" s="51" t="s">
        <v>98</v>
      </c>
      <c r="C35" s="160" t="s">
        <v>54</v>
      </c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2"/>
    </row>
    <row r="36" spans="1:27" ht="13.35" customHeight="1">
      <c r="B36" s="51" t="s">
        <v>15</v>
      </c>
      <c r="C36" s="160" t="s">
        <v>38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2"/>
    </row>
    <row r="37" spans="1:27" ht="13.35" customHeight="1">
      <c r="B37" s="201" t="s">
        <v>9</v>
      </c>
      <c r="C37" s="185" t="s">
        <v>40</v>
      </c>
      <c r="D37" s="204"/>
      <c r="E37" s="186"/>
      <c r="F37" s="185" t="s">
        <v>21</v>
      </c>
      <c r="G37" s="186"/>
      <c r="H37" s="185" t="s">
        <v>12</v>
      </c>
      <c r="I37" s="204"/>
      <c r="J37" s="186"/>
      <c r="K37" s="185" t="s">
        <v>49</v>
      </c>
      <c r="L37" s="207"/>
      <c r="M37" s="207"/>
      <c r="N37" s="207"/>
      <c r="O37" s="208"/>
      <c r="P37" s="185" t="s">
        <v>85</v>
      </c>
      <c r="Q37" s="204"/>
      <c r="R37" s="206"/>
    </row>
    <row r="38" spans="1:27" ht="13.35" customHeight="1">
      <c r="B38" s="202"/>
      <c r="C38" s="212" t="s">
        <v>127</v>
      </c>
      <c r="D38" s="213"/>
      <c r="E38" s="214"/>
      <c r="F38" s="176" t="s">
        <v>127</v>
      </c>
      <c r="G38" s="177"/>
      <c r="H38" s="176" t="s">
        <v>127</v>
      </c>
      <c r="I38" s="177"/>
      <c r="J38" s="177"/>
      <c r="K38" s="176" t="s">
        <v>130</v>
      </c>
      <c r="L38" s="177"/>
      <c r="M38" s="177"/>
      <c r="N38" s="177"/>
      <c r="O38" s="177"/>
      <c r="P38" s="176" t="s">
        <v>127</v>
      </c>
      <c r="Q38" s="177"/>
      <c r="R38" s="178"/>
      <c r="AA38" s="60" t="s">
        <v>0</v>
      </c>
    </row>
    <row r="39" spans="1:27" ht="13.35" customHeight="1">
      <c r="B39" s="202"/>
      <c r="C39" s="179" t="s">
        <v>61</v>
      </c>
      <c r="D39" s="180"/>
      <c r="E39" s="181"/>
      <c r="F39" s="156" t="s">
        <v>61</v>
      </c>
      <c r="G39" s="157"/>
      <c r="H39" s="156" t="s">
        <v>61</v>
      </c>
      <c r="I39" s="158"/>
      <c r="J39" s="157"/>
      <c r="K39" s="156" t="s">
        <v>61</v>
      </c>
      <c r="L39" s="158"/>
      <c r="M39" s="158"/>
      <c r="N39" s="158"/>
      <c r="O39" s="157"/>
      <c r="P39" s="156" t="s">
        <v>61</v>
      </c>
      <c r="Q39" s="158"/>
      <c r="R39" s="159"/>
      <c r="Z39" s="60" t="s">
        <v>61</v>
      </c>
    </row>
    <row r="40" spans="1:27" ht="13.35" customHeight="1">
      <c r="A40"/>
      <c r="B40" s="201"/>
      <c r="C40" s="179"/>
      <c r="D40" s="180"/>
      <c r="E40" s="181"/>
      <c r="F40" s="156"/>
      <c r="G40" s="157"/>
      <c r="H40" s="156"/>
      <c r="I40" s="158"/>
      <c r="J40" s="157"/>
      <c r="K40" s="156"/>
      <c r="L40" s="158"/>
      <c r="M40" s="158"/>
      <c r="N40" s="158"/>
      <c r="O40" s="157"/>
      <c r="P40" s="156"/>
      <c r="Q40" s="158"/>
      <c r="R40" s="159"/>
    </row>
    <row r="41" spans="1:27" ht="13.35" customHeight="1">
      <c r="A41"/>
      <c r="B41" s="202"/>
      <c r="C41" s="179"/>
      <c r="D41" s="180"/>
      <c r="E41" s="181"/>
      <c r="F41" s="156"/>
      <c r="G41" s="157"/>
      <c r="H41" s="156"/>
      <c r="I41" s="158"/>
      <c r="J41" s="157"/>
      <c r="K41" s="156"/>
      <c r="L41" s="158"/>
      <c r="M41" s="158"/>
      <c r="N41" s="158"/>
      <c r="O41" s="157"/>
      <c r="P41" s="156"/>
      <c r="Q41" s="158"/>
      <c r="R41" s="159"/>
    </row>
    <row r="42" spans="1:27" ht="13.35" customHeight="1">
      <c r="B42" s="203"/>
      <c r="C42" s="209" t="s">
        <v>61</v>
      </c>
      <c r="D42" s="210"/>
      <c r="E42" s="211"/>
      <c r="F42" s="179" t="s">
        <v>61</v>
      </c>
      <c r="G42" s="181"/>
      <c r="H42" s="179" t="s">
        <v>61</v>
      </c>
      <c r="I42" s="180"/>
      <c r="J42" s="181"/>
      <c r="K42" s="179" t="s">
        <v>61</v>
      </c>
      <c r="L42" s="180"/>
      <c r="M42" s="180"/>
      <c r="N42" s="180"/>
      <c r="O42" s="181"/>
      <c r="P42" s="179" t="s">
        <v>61</v>
      </c>
      <c r="Q42" s="180"/>
      <c r="R42" s="205"/>
    </row>
    <row r="43" spans="1:27">
      <c r="B43" s="199" t="s">
        <v>61</v>
      </c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</row>
    <row r="44" spans="1:27"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</row>
  </sheetData>
  <mergeCells count="158">
    <mergeCell ref="B16:B22"/>
    <mergeCell ref="B10:B14"/>
    <mergeCell ref="P10:Q10"/>
    <mergeCell ref="C15:E15"/>
    <mergeCell ref="F15:H15"/>
    <mergeCell ref="I14:O14"/>
    <mergeCell ref="F13:H13"/>
    <mergeCell ref="I13:O13"/>
    <mergeCell ref="C12:E12"/>
    <mergeCell ref="C14:E14"/>
    <mergeCell ref="C13:E13"/>
    <mergeCell ref="C11:E11"/>
    <mergeCell ref="N20:O20"/>
    <mergeCell ref="P21:R21"/>
    <mergeCell ref="F22:G22"/>
    <mergeCell ref="P18:R18"/>
    <mergeCell ref="F19:G19"/>
    <mergeCell ref="F20:G20"/>
    <mergeCell ref="F21:G21"/>
    <mergeCell ref="C20:D20"/>
    <mergeCell ref="I20:L20"/>
    <mergeCell ref="I21:L21"/>
    <mergeCell ref="I15:O15"/>
    <mergeCell ref="N18:O18"/>
    <mergeCell ref="B8:B9"/>
    <mergeCell ref="I9:J9"/>
    <mergeCell ref="K9:L9"/>
    <mergeCell ref="N9:O9"/>
    <mergeCell ref="P9:Q9"/>
    <mergeCell ref="P12:Q12"/>
    <mergeCell ref="P13:Q13"/>
    <mergeCell ref="P14:Q14"/>
    <mergeCell ref="P11:R11"/>
    <mergeCell ref="F10:H10"/>
    <mergeCell ref="K8:L8"/>
    <mergeCell ref="N8:O8"/>
    <mergeCell ref="I12:O12"/>
    <mergeCell ref="F14:H14"/>
    <mergeCell ref="I10:O10"/>
    <mergeCell ref="I11:O11"/>
    <mergeCell ref="C5:F5"/>
    <mergeCell ref="B2:Q2"/>
    <mergeCell ref="I8:J8"/>
    <mergeCell ref="P8:Q8"/>
    <mergeCell ref="F11:H11"/>
    <mergeCell ref="C10:E10"/>
    <mergeCell ref="N22:O22"/>
    <mergeCell ref="I22:L22"/>
    <mergeCell ref="C21:D21"/>
    <mergeCell ref="C16:D16"/>
    <mergeCell ref="C17:D17"/>
    <mergeCell ref="C18:D18"/>
    <mergeCell ref="C19:D19"/>
    <mergeCell ref="P19:R19"/>
    <mergeCell ref="P17:R17"/>
    <mergeCell ref="P16:R16"/>
    <mergeCell ref="P15:R15"/>
    <mergeCell ref="B6:R6"/>
    <mergeCell ref="C7:E7"/>
    <mergeCell ref="F7:H7"/>
    <mergeCell ref="I7:O7"/>
    <mergeCell ref="P7:R7"/>
    <mergeCell ref="F18:G18"/>
    <mergeCell ref="N17:O17"/>
    <mergeCell ref="N19:O19"/>
    <mergeCell ref="I17:L17"/>
    <mergeCell ref="I18:L18"/>
    <mergeCell ref="I19:L19"/>
    <mergeCell ref="F24:H24"/>
    <mergeCell ref="I24:O24"/>
    <mergeCell ref="N16:O16"/>
    <mergeCell ref="I16:L16"/>
    <mergeCell ref="F12:H12"/>
    <mergeCell ref="F17:G17"/>
    <mergeCell ref="B43:R44"/>
    <mergeCell ref="C39:E39"/>
    <mergeCell ref="F39:G39"/>
    <mergeCell ref="H39:J39"/>
    <mergeCell ref="K39:O39"/>
    <mergeCell ref="P39:R39"/>
    <mergeCell ref="B37:B42"/>
    <mergeCell ref="C37:E37"/>
    <mergeCell ref="P42:R42"/>
    <mergeCell ref="P37:R37"/>
    <mergeCell ref="F38:G38"/>
    <mergeCell ref="H38:J38"/>
    <mergeCell ref="H37:J37"/>
    <mergeCell ref="K37:O37"/>
    <mergeCell ref="C42:E42"/>
    <mergeCell ref="F42:G42"/>
    <mergeCell ref="H42:J42"/>
    <mergeCell ref="K42:O42"/>
    <mergeCell ref="K38:O38"/>
    <mergeCell ref="C38:E38"/>
    <mergeCell ref="H40:J40"/>
    <mergeCell ref="K40:O40"/>
    <mergeCell ref="P40:R40"/>
    <mergeCell ref="C41:E41"/>
    <mergeCell ref="B1:Q1"/>
    <mergeCell ref="C34:R34"/>
    <mergeCell ref="O3:Q3"/>
    <mergeCell ref="N21:O21"/>
    <mergeCell ref="J3:J4"/>
    <mergeCell ref="O4:Q4"/>
    <mergeCell ref="N5:R5"/>
    <mergeCell ref="C23:E23"/>
    <mergeCell ref="F23:H23"/>
    <mergeCell ref="I23:O23"/>
    <mergeCell ref="P23:R23"/>
    <mergeCell ref="C22:D22"/>
    <mergeCell ref="C28:E28"/>
    <mergeCell ref="F28:H28"/>
    <mergeCell ref="I28:O28"/>
    <mergeCell ref="P28:R28"/>
    <mergeCell ref="C27:E27"/>
    <mergeCell ref="P22:R22"/>
    <mergeCell ref="F27:H27"/>
    <mergeCell ref="F16:G16"/>
    <mergeCell ref="I27:O27"/>
    <mergeCell ref="P27:R27"/>
    <mergeCell ref="C24:E24"/>
    <mergeCell ref="C26:E26"/>
    <mergeCell ref="P20:R20"/>
    <mergeCell ref="P24:R24"/>
    <mergeCell ref="P26:R26"/>
    <mergeCell ref="C29:E29"/>
    <mergeCell ref="F29:H29"/>
    <mergeCell ref="I29:O29"/>
    <mergeCell ref="P29:R29"/>
    <mergeCell ref="C25:E25"/>
    <mergeCell ref="F25:H25"/>
    <mergeCell ref="I25:O25"/>
    <mergeCell ref="P25:R25"/>
    <mergeCell ref="F26:H26"/>
    <mergeCell ref="I26:O26"/>
    <mergeCell ref="F41:G41"/>
    <mergeCell ref="H41:J41"/>
    <mergeCell ref="K41:O41"/>
    <mergeCell ref="P41:R41"/>
    <mergeCell ref="C35:R35"/>
    <mergeCell ref="C36:R36"/>
    <mergeCell ref="C30:E30"/>
    <mergeCell ref="F30:H30"/>
    <mergeCell ref="I30:O30"/>
    <mergeCell ref="P30:R30"/>
    <mergeCell ref="B33:R33"/>
    <mergeCell ref="C31:E31"/>
    <mergeCell ref="F31:H31"/>
    <mergeCell ref="I31:O31"/>
    <mergeCell ref="P31:R31"/>
    <mergeCell ref="C32:E32"/>
    <mergeCell ref="P32:R32"/>
    <mergeCell ref="P38:R38"/>
    <mergeCell ref="C40:E40"/>
    <mergeCell ref="F40:G40"/>
    <mergeCell ref="F32:H32"/>
    <mergeCell ref="I32:O32"/>
    <mergeCell ref="F37:G37"/>
  </mergeCells>
  <phoneticPr fontId="43" type="noConversion"/>
  <pageMargins left="0.61" right="0.23622047244094491" top="0.74803149606299213" bottom="0.74803149606299213" header="0.31496062992125984" footer="0.31496062992125984"/>
  <pageSetup paperSize="9" orientation="portrait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W45"/>
  <sheetViews>
    <sheetView topLeftCell="A4" workbookViewId="0">
      <selection activeCell="B1" sqref="B1:R42"/>
    </sheetView>
  </sheetViews>
  <sheetFormatPr defaultColWidth="8.88671875" defaultRowHeight="13.5"/>
  <cols>
    <col min="1" max="1" width="3" style="60" customWidth="1"/>
    <col min="2" max="2" width="8.44140625" customWidth="1"/>
    <col min="3" max="3" width="5.5546875" customWidth="1"/>
    <col min="4" max="4" width="6.109375" customWidth="1"/>
    <col min="5" max="5" width="5.5546875" customWidth="1"/>
    <col min="6" max="6" width="6.109375" customWidth="1"/>
    <col min="7" max="8" width="5.5546875" customWidth="1"/>
    <col min="9" max="9" width="2.77734375" customWidth="1"/>
    <col min="10" max="10" width="3.5546875" customWidth="1"/>
    <col min="11" max="11" width="2.77734375" customWidth="1"/>
    <col min="12" max="12" width="3.5546875" customWidth="1"/>
    <col min="13" max="13" width="1.21875" hidden="1" customWidth="1"/>
    <col min="14" max="14" width="2.5546875" customWidth="1"/>
    <col min="15" max="15" width="2.77734375" customWidth="1"/>
    <col min="16" max="17" width="3.5546875" customWidth="1"/>
    <col min="18" max="18" width="9.77734375" customWidth="1"/>
    <col min="21" max="21" width="8.88671875" bestFit="1" customWidth="1"/>
  </cols>
  <sheetData>
    <row r="1" spans="2:20" ht="35.25" customHeight="1">
      <c r="B1" s="191" t="s">
        <v>113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"/>
    </row>
    <row r="2" spans="2:20" ht="22.5" customHeight="1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1"/>
    </row>
    <row r="3" spans="2:20" ht="22.5" customHeight="1">
      <c r="B3" s="2"/>
      <c r="C3" s="2"/>
      <c r="D3" s="2"/>
      <c r="E3" s="2"/>
      <c r="F3" s="3"/>
      <c r="G3" s="3"/>
      <c r="H3" s="3"/>
      <c r="I3" s="3"/>
      <c r="J3" s="192"/>
      <c r="K3" s="72" t="s">
        <v>31</v>
      </c>
      <c r="L3" s="72" t="s">
        <v>61</v>
      </c>
      <c r="M3" s="71"/>
      <c r="N3" s="76" t="s">
        <v>62</v>
      </c>
      <c r="O3" s="217" t="s">
        <v>25</v>
      </c>
      <c r="P3" s="218"/>
      <c r="Q3" s="219"/>
      <c r="R3" s="76" t="s">
        <v>44</v>
      </c>
    </row>
    <row r="4" spans="2:20" ht="36.950000000000003" customHeight="1">
      <c r="B4" s="2"/>
      <c r="C4" s="2"/>
      <c r="D4" s="2"/>
      <c r="E4" s="2"/>
      <c r="F4" s="3"/>
      <c r="G4" s="3"/>
      <c r="H4" s="3"/>
      <c r="I4" s="3"/>
      <c r="J4" s="192"/>
      <c r="K4" s="74"/>
      <c r="L4" s="74"/>
      <c r="M4" s="70"/>
      <c r="N4" s="73" t="s">
        <v>77</v>
      </c>
      <c r="O4" s="179"/>
      <c r="P4" s="180"/>
      <c r="Q4" s="181"/>
      <c r="R4" s="75"/>
      <c r="S4" s="72"/>
    </row>
    <row r="5" spans="2:20" ht="19.5" customHeight="1">
      <c r="B5" s="4" t="s">
        <v>120</v>
      </c>
      <c r="C5" s="216">
        <f>월!C5+1</f>
        <v>44607</v>
      </c>
      <c r="D5" s="216"/>
      <c r="E5" s="216"/>
      <c r="F5" s="216"/>
      <c r="G5" s="2"/>
      <c r="H5" s="2"/>
      <c r="I5" s="2"/>
      <c r="J5" s="2"/>
      <c r="K5" s="2"/>
      <c r="L5" s="2"/>
      <c r="M5" s="2"/>
      <c r="N5" s="195" t="s">
        <v>114</v>
      </c>
      <c r="O5" s="195"/>
      <c r="P5" s="195"/>
      <c r="Q5" s="195"/>
      <c r="R5" s="195"/>
      <c r="S5" s="10"/>
    </row>
    <row r="6" spans="2:20" ht="17.850000000000001" customHeight="1">
      <c r="B6" s="242" t="s">
        <v>117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5"/>
    </row>
    <row r="7" spans="2:20" ht="17.850000000000001" customHeight="1">
      <c r="B7" s="5" t="s">
        <v>70</v>
      </c>
      <c r="C7" s="226" t="s">
        <v>45</v>
      </c>
      <c r="D7" s="227"/>
      <c r="E7" s="228"/>
      <c r="F7" s="226" t="s">
        <v>48</v>
      </c>
      <c r="G7" s="227"/>
      <c r="H7" s="228"/>
      <c r="I7" s="226" t="s">
        <v>26</v>
      </c>
      <c r="J7" s="227"/>
      <c r="K7" s="227"/>
      <c r="L7" s="227"/>
      <c r="M7" s="227"/>
      <c r="N7" s="227"/>
      <c r="O7" s="227"/>
      <c r="P7" s="226" t="s">
        <v>32</v>
      </c>
      <c r="Q7" s="227"/>
      <c r="R7" s="229"/>
    </row>
    <row r="8" spans="2:20" ht="17.850000000000001" customHeight="1">
      <c r="B8" s="201" t="s">
        <v>34</v>
      </c>
      <c r="C8" s="6" t="s">
        <v>73</v>
      </c>
      <c r="D8" s="6" t="s">
        <v>64</v>
      </c>
      <c r="E8" s="6" t="s">
        <v>67</v>
      </c>
      <c r="F8" s="6" t="s">
        <v>73</v>
      </c>
      <c r="G8" s="6" t="s">
        <v>64</v>
      </c>
      <c r="H8" s="6" t="s">
        <v>67</v>
      </c>
      <c r="I8" s="179" t="s">
        <v>73</v>
      </c>
      <c r="J8" s="181"/>
      <c r="K8" s="179" t="s">
        <v>64</v>
      </c>
      <c r="L8" s="180"/>
      <c r="M8" s="7"/>
      <c r="N8" s="179" t="s">
        <v>67</v>
      </c>
      <c r="O8" s="181"/>
      <c r="P8" s="179" t="s">
        <v>66</v>
      </c>
      <c r="Q8" s="181"/>
      <c r="R8" s="8" t="s">
        <v>79</v>
      </c>
    </row>
    <row r="9" spans="2:20" ht="17.850000000000001" customHeight="1">
      <c r="B9" s="203"/>
      <c r="C9" s="6">
        <v>76</v>
      </c>
      <c r="D9" s="6">
        <v>14</v>
      </c>
      <c r="E9" s="6">
        <v>0</v>
      </c>
      <c r="F9" s="6">
        <v>76</v>
      </c>
      <c r="G9" s="6">
        <v>31</v>
      </c>
      <c r="H9" s="11">
        <v>0</v>
      </c>
      <c r="I9" s="179">
        <v>76</v>
      </c>
      <c r="J9" s="181"/>
      <c r="K9" s="179">
        <v>12</v>
      </c>
      <c r="L9" s="180"/>
      <c r="M9" s="7"/>
      <c r="N9" s="179">
        <v>0</v>
      </c>
      <c r="O9" s="181"/>
      <c r="P9" s="179">
        <f>C9+D9+E9+F9+G9+H9+I9+K9+N9</f>
        <v>285</v>
      </c>
      <c r="Q9" s="181"/>
      <c r="R9" s="13">
        <f>+P9+월!R9</f>
        <v>1099</v>
      </c>
      <c r="T9" s="59" t="s">
        <v>61</v>
      </c>
    </row>
    <row r="10" spans="2:20" ht="17.850000000000001" customHeight="1">
      <c r="B10" s="201" t="s">
        <v>41</v>
      </c>
      <c r="C10" s="217" t="str">
        <f>+주간식단표!D5</f>
        <v>잡곡밥/야채죽</v>
      </c>
      <c r="D10" s="218"/>
      <c r="E10" s="219"/>
      <c r="F10" s="217" t="str">
        <f>+주간식단표!D11</f>
        <v>잡곡밥/흑임자죽</v>
      </c>
      <c r="G10" s="218"/>
      <c r="H10" s="219"/>
      <c r="I10" s="182" t="str">
        <f>+주간식단표!D17</f>
        <v>잡곡밥/계란야채죽</v>
      </c>
      <c r="J10" s="183"/>
      <c r="K10" s="183"/>
      <c r="L10" s="183"/>
      <c r="M10" s="183"/>
      <c r="N10" s="183"/>
      <c r="O10" s="184"/>
      <c r="P10" s="179">
        <f>+C9+F9+I9</f>
        <v>228</v>
      </c>
      <c r="Q10" s="181"/>
      <c r="R10" s="13">
        <f>+P10+월!R10</f>
        <v>912</v>
      </c>
    </row>
    <row r="11" spans="2:20" ht="17.850000000000001" customHeight="1">
      <c r="B11" s="202"/>
      <c r="C11" s="182" t="str">
        <f>+주간식단표!D6</f>
        <v>두부호박된장국</v>
      </c>
      <c r="D11" s="183"/>
      <c r="E11" s="184"/>
      <c r="F11" s="182" t="str">
        <f>+주간식단표!D12</f>
        <v>감자어묵국</v>
      </c>
      <c r="G11" s="183"/>
      <c r="H11" s="184"/>
      <c r="I11" s="182" t="str">
        <f>+주간식단표!D18</f>
        <v>유부김치국</v>
      </c>
      <c r="J11" s="183"/>
      <c r="K11" s="183"/>
      <c r="L11" s="183"/>
      <c r="M11" s="183"/>
      <c r="N11" s="183"/>
      <c r="O11" s="184"/>
      <c r="P11" s="179" t="s">
        <v>94</v>
      </c>
      <c r="Q11" s="180"/>
      <c r="R11" s="205"/>
      <c r="S11" s="47" t="s">
        <v>61</v>
      </c>
    </row>
    <row r="12" spans="2:20" ht="17.850000000000001" customHeight="1">
      <c r="B12" s="202"/>
      <c r="C12" s="182" t="str">
        <f>+주간식단표!D7</f>
        <v>건다래순볶음</v>
      </c>
      <c r="D12" s="183"/>
      <c r="E12" s="184"/>
      <c r="F12" s="182" t="str">
        <f>+주간식단표!D13</f>
        <v>찜닭</v>
      </c>
      <c r="G12" s="183"/>
      <c r="H12" s="184"/>
      <c r="I12" s="182" t="str">
        <f>+주간식단표!D19</f>
        <v>모듬콩자반</v>
      </c>
      <c r="J12" s="183"/>
      <c r="K12" s="183"/>
      <c r="L12" s="183"/>
      <c r="M12" s="183"/>
      <c r="N12" s="183"/>
      <c r="O12" s="184"/>
      <c r="P12" s="217" t="s">
        <v>92</v>
      </c>
      <c r="Q12" s="219"/>
      <c r="R12" s="55" t="s">
        <v>76</v>
      </c>
    </row>
    <row r="13" spans="2:20" ht="17.850000000000001" customHeight="1">
      <c r="B13" s="202"/>
      <c r="C13" s="182" t="str">
        <f>+주간식단표!D8</f>
        <v>콩고기불고기</v>
      </c>
      <c r="D13" s="183"/>
      <c r="E13" s="184"/>
      <c r="F13" s="182" t="str">
        <f>+주간식단표!D14</f>
        <v>콩나물무침</v>
      </c>
      <c r="G13" s="183"/>
      <c r="H13" s="184"/>
      <c r="I13" s="182" t="str">
        <f>+주간식단표!D20</f>
        <v>오이지무침</v>
      </c>
      <c r="J13" s="183"/>
      <c r="K13" s="183"/>
      <c r="L13" s="183"/>
      <c r="M13" s="183"/>
      <c r="N13" s="183"/>
      <c r="O13" s="184"/>
      <c r="P13" s="182" t="s">
        <v>43</v>
      </c>
      <c r="Q13" s="184"/>
      <c r="R13" s="56" t="s">
        <v>61</v>
      </c>
    </row>
    <row r="14" spans="2:20" ht="17.850000000000001" customHeight="1">
      <c r="B14" s="202"/>
      <c r="C14" s="182" t="str">
        <f>+주간식단표!D9</f>
        <v>김구이</v>
      </c>
      <c r="D14" s="183"/>
      <c r="E14" s="184"/>
      <c r="F14" s="182" t="str">
        <f>+주간식단표!D15</f>
        <v>백목이버섯냉채</v>
      </c>
      <c r="G14" s="183"/>
      <c r="H14" s="184"/>
      <c r="I14" s="182" t="str">
        <f>+주간식단표!D21</f>
        <v>불고기낙지볶음</v>
      </c>
      <c r="J14" s="183"/>
      <c r="K14" s="183"/>
      <c r="L14" s="183"/>
      <c r="M14" s="183"/>
      <c r="N14" s="183"/>
      <c r="O14" s="184"/>
      <c r="P14" s="156" t="s">
        <v>88</v>
      </c>
      <c r="Q14" s="157"/>
      <c r="R14" s="65" t="str">
        <f>+주간식단표!D24</f>
        <v>곡물과자,음료</v>
      </c>
    </row>
    <row r="15" spans="2:20" ht="17.850000000000001" customHeight="1">
      <c r="B15" s="203"/>
      <c r="C15" s="156" t="str">
        <f>+주간식단표!D10</f>
        <v>배추김치</v>
      </c>
      <c r="D15" s="158"/>
      <c r="E15" s="157"/>
      <c r="F15" s="156" t="str">
        <f>+주간식단표!D16</f>
        <v>배추김치</v>
      </c>
      <c r="G15" s="158"/>
      <c r="H15" s="157"/>
      <c r="I15" s="156" t="str">
        <f>+주간식단표!D22</f>
        <v>배추김치</v>
      </c>
      <c r="J15" s="158"/>
      <c r="K15" s="158"/>
      <c r="L15" s="158"/>
      <c r="M15" s="158"/>
      <c r="N15" s="158"/>
      <c r="O15" s="157"/>
      <c r="P15" s="232" t="s">
        <v>52</v>
      </c>
      <c r="Q15" s="233"/>
      <c r="R15" s="234"/>
    </row>
    <row r="16" spans="2:20" ht="17.850000000000001" customHeight="1">
      <c r="B16" s="201" t="s">
        <v>16</v>
      </c>
      <c r="C16" s="179" t="s">
        <v>95</v>
      </c>
      <c r="D16" s="181"/>
      <c r="E16" s="11">
        <v>45</v>
      </c>
      <c r="F16" s="179" t="s">
        <v>95</v>
      </c>
      <c r="G16" s="181"/>
      <c r="H16" s="11">
        <v>45</v>
      </c>
      <c r="I16" s="179" t="s">
        <v>95</v>
      </c>
      <c r="J16" s="180"/>
      <c r="K16" s="180"/>
      <c r="L16" s="181"/>
      <c r="M16" s="7"/>
      <c r="N16" s="179">
        <v>45</v>
      </c>
      <c r="O16" s="181"/>
      <c r="P16" s="244" t="s">
        <v>61</v>
      </c>
      <c r="Q16" s="245"/>
      <c r="R16" s="246"/>
    </row>
    <row r="17" spans="1:23" ht="17.850000000000001" customHeight="1">
      <c r="B17" s="202"/>
      <c r="C17" s="179" t="s">
        <v>106</v>
      </c>
      <c r="D17" s="181"/>
      <c r="E17" s="11">
        <v>17</v>
      </c>
      <c r="F17" s="179" t="s">
        <v>106</v>
      </c>
      <c r="G17" s="181"/>
      <c r="H17" s="11">
        <v>17</v>
      </c>
      <c r="I17" s="179" t="s">
        <v>106</v>
      </c>
      <c r="J17" s="180"/>
      <c r="K17" s="180"/>
      <c r="L17" s="181"/>
      <c r="M17" s="7"/>
      <c r="N17" s="179">
        <v>17</v>
      </c>
      <c r="O17" s="181"/>
      <c r="P17" s="163" t="s">
        <v>61</v>
      </c>
      <c r="Q17" s="164"/>
      <c r="R17" s="166"/>
      <c r="T17" s="68" t="s">
        <v>61</v>
      </c>
      <c r="W17" s="60"/>
    </row>
    <row r="18" spans="1:23" ht="17.850000000000001" customHeight="1">
      <c r="B18" s="202"/>
      <c r="C18" s="179" t="s">
        <v>35</v>
      </c>
      <c r="D18" s="181"/>
      <c r="E18" s="11" t="s">
        <v>61</v>
      </c>
      <c r="F18" s="179" t="s">
        <v>35</v>
      </c>
      <c r="G18" s="181"/>
      <c r="H18" s="11" t="s">
        <v>61</v>
      </c>
      <c r="I18" s="179" t="s">
        <v>35</v>
      </c>
      <c r="J18" s="180"/>
      <c r="K18" s="180"/>
      <c r="L18" s="181"/>
      <c r="M18" s="7"/>
      <c r="N18" s="179" t="s">
        <v>61</v>
      </c>
      <c r="O18" s="181"/>
      <c r="P18" s="163" t="s">
        <v>61</v>
      </c>
      <c r="Q18" s="164"/>
      <c r="R18" s="166"/>
    </row>
    <row r="19" spans="1:23" ht="17.850000000000001" customHeight="1">
      <c r="B19" s="202"/>
      <c r="C19" s="179" t="s">
        <v>10</v>
      </c>
      <c r="D19" s="181"/>
      <c r="E19" s="11" t="s">
        <v>61</v>
      </c>
      <c r="F19" s="179" t="s">
        <v>10</v>
      </c>
      <c r="G19" s="181"/>
      <c r="H19" s="11" t="s">
        <v>61</v>
      </c>
      <c r="I19" s="179" t="s">
        <v>10</v>
      </c>
      <c r="J19" s="180"/>
      <c r="K19" s="180"/>
      <c r="L19" s="181"/>
      <c r="M19" s="7"/>
      <c r="N19" s="179" t="s">
        <v>61</v>
      </c>
      <c r="O19" s="181"/>
      <c r="P19" s="163"/>
      <c r="Q19" s="164"/>
      <c r="R19" s="166"/>
    </row>
    <row r="20" spans="1:23" ht="17.850000000000001" customHeight="1">
      <c r="B20" s="202"/>
      <c r="C20" s="179" t="s">
        <v>28</v>
      </c>
      <c r="D20" s="181"/>
      <c r="E20" s="11">
        <v>13</v>
      </c>
      <c r="F20" s="179" t="s">
        <v>28</v>
      </c>
      <c r="G20" s="181"/>
      <c r="H20" s="11">
        <v>13</v>
      </c>
      <c r="I20" s="179" t="s">
        <v>28</v>
      </c>
      <c r="J20" s="180"/>
      <c r="K20" s="180"/>
      <c r="L20" s="181"/>
      <c r="M20" s="7"/>
      <c r="N20" s="179">
        <v>13</v>
      </c>
      <c r="O20" s="181"/>
      <c r="P20" s="163"/>
      <c r="Q20" s="164"/>
      <c r="R20" s="166"/>
    </row>
    <row r="21" spans="1:23" ht="17.850000000000001" customHeight="1">
      <c r="B21" s="202"/>
      <c r="C21" s="179" t="s">
        <v>109</v>
      </c>
      <c r="D21" s="181"/>
      <c r="E21" s="11">
        <v>1</v>
      </c>
      <c r="F21" s="179" t="s">
        <v>109</v>
      </c>
      <c r="G21" s="181"/>
      <c r="H21" s="11">
        <v>1</v>
      </c>
      <c r="I21" s="179" t="s">
        <v>109</v>
      </c>
      <c r="J21" s="180"/>
      <c r="K21" s="180"/>
      <c r="L21" s="181"/>
      <c r="M21" s="7"/>
      <c r="N21" s="179">
        <v>1</v>
      </c>
      <c r="O21" s="181"/>
      <c r="P21" s="163"/>
      <c r="Q21" s="164"/>
      <c r="R21" s="166"/>
    </row>
    <row r="22" spans="1:23" ht="17.850000000000001" customHeight="1">
      <c r="B22" s="202"/>
      <c r="C22" s="179" t="s">
        <v>7</v>
      </c>
      <c r="D22" s="181"/>
      <c r="E22" s="11">
        <v>0</v>
      </c>
      <c r="F22" s="179" t="s">
        <v>7</v>
      </c>
      <c r="G22" s="181"/>
      <c r="H22" s="11">
        <v>0</v>
      </c>
      <c r="I22" s="179" t="s">
        <v>7</v>
      </c>
      <c r="J22" s="180"/>
      <c r="K22" s="180"/>
      <c r="L22" s="181"/>
      <c r="M22" s="7"/>
      <c r="N22" s="179">
        <v>0</v>
      </c>
      <c r="O22" s="181"/>
      <c r="P22" s="163"/>
      <c r="Q22" s="164"/>
      <c r="R22" s="166"/>
    </row>
    <row r="23" spans="1:23" ht="13.35" customHeight="1">
      <c r="B23" s="51"/>
      <c r="C23" s="196" t="s">
        <v>152</v>
      </c>
      <c r="D23" s="197"/>
      <c r="E23" s="198"/>
      <c r="F23" s="190" t="s">
        <v>127</v>
      </c>
      <c r="G23" s="164"/>
      <c r="H23" s="165"/>
      <c r="I23" s="243" t="s">
        <v>61</v>
      </c>
      <c r="J23" s="197"/>
      <c r="K23" s="197"/>
      <c r="L23" s="197"/>
      <c r="M23" s="197"/>
      <c r="N23" s="197"/>
      <c r="O23" s="198"/>
      <c r="P23" s="163"/>
      <c r="Q23" s="164"/>
      <c r="R23" s="166"/>
    </row>
    <row r="24" spans="1:23" ht="13.35" customHeight="1">
      <c r="B24" s="52" t="s">
        <v>61</v>
      </c>
      <c r="C24" s="190" t="s">
        <v>130</v>
      </c>
      <c r="D24" s="164"/>
      <c r="E24" s="165"/>
      <c r="F24" s="190"/>
      <c r="G24" s="164"/>
      <c r="H24" s="165"/>
      <c r="I24" s="187" t="s">
        <v>61</v>
      </c>
      <c r="J24" s="188"/>
      <c r="K24" s="188"/>
      <c r="L24" s="188"/>
      <c r="M24" s="188"/>
      <c r="N24" s="188"/>
      <c r="O24" s="189"/>
      <c r="P24" s="163"/>
      <c r="Q24" s="164"/>
      <c r="R24" s="166"/>
    </row>
    <row r="25" spans="1:23" ht="13.35" customHeight="1">
      <c r="A25"/>
      <c r="B25" s="52"/>
      <c r="C25" s="163" t="s">
        <v>61</v>
      </c>
      <c r="D25" s="164"/>
      <c r="E25" s="165"/>
      <c r="F25" s="190"/>
      <c r="G25" s="164"/>
      <c r="H25" s="165"/>
      <c r="I25" s="187"/>
      <c r="J25" s="188"/>
      <c r="K25" s="188"/>
      <c r="L25" s="188"/>
      <c r="M25" s="188"/>
      <c r="N25" s="188"/>
      <c r="O25" s="189"/>
      <c r="P25" s="163"/>
      <c r="Q25" s="164"/>
      <c r="R25" s="166"/>
    </row>
    <row r="26" spans="1:23" ht="13.35" customHeight="1">
      <c r="A26"/>
      <c r="B26" s="52" t="s">
        <v>73</v>
      </c>
      <c r="C26" s="163" t="s">
        <v>61</v>
      </c>
      <c r="D26" s="164"/>
      <c r="E26" s="165"/>
      <c r="F26" s="163" t="s">
        <v>61</v>
      </c>
      <c r="G26" s="164"/>
      <c r="H26" s="165"/>
      <c r="I26" s="187"/>
      <c r="J26" s="188"/>
      <c r="K26" s="188"/>
      <c r="L26" s="188"/>
      <c r="M26" s="188"/>
      <c r="N26" s="188"/>
      <c r="O26" s="189"/>
      <c r="P26" s="163"/>
      <c r="Q26" s="164"/>
      <c r="R26" s="166"/>
    </row>
    <row r="27" spans="1:23" ht="13.35" customHeight="1">
      <c r="A27"/>
      <c r="B27" s="52" t="s">
        <v>6</v>
      </c>
      <c r="C27" s="163" t="s">
        <v>61</v>
      </c>
      <c r="D27" s="164"/>
      <c r="E27" s="165"/>
      <c r="F27" s="163" t="s">
        <v>61</v>
      </c>
      <c r="G27" s="164"/>
      <c r="H27" s="165"/>
      <c r="I27" s="187"/>
      <c r="J27" s="188"/>
      <c r="K27" s="188"/>
      <c r="L27" s="188"/>
      <c r="M27" s="188"/>
      <c r="N27" s="188"/>
      <c r="O27" s="189"/>
      <c r="P27" s="163"/>
      <c r="Q27" s="164"/>
      <c r="R27" s="166"/>
    </row>
    <row r="28" spans="1:23" ht="13.35" customHeight="1">
      <c r="B28" s="52" t="s">
        <v>27</v>
      </c>
      <c r="C28" s="187" t="s">
        <v>61</v>
      </c>
      <c r="D28" s="188"/>
      <c r="E28" s="189"/>
      <c r="F28" s="163" t="s">
        <v>61</v>
      </c>
      <c r="G28" s="164"/>
      <c r="H28" s="165"/>
      <c r="I28" s="163" t="s">
        <v>61</v>
      </c>
      <c r="J28" s="164"/>
      <c r="K28" s="164"/>
      <c r="L28" s="164"/>
      <c r="M28" s="164"/>
      <c r="N28" s="164"/>
      <c r="O28" s="165"/>
      <c r="P28" s="163"/>
      <c r="Q28" s="164"/>
      <c r="R28" s="166"/>
    </row>
    <row r="29" spans="1:23" ht="13.35" customHeight="1">
      <c r="A29"/>
      <c r="B29" s="52"/>
      <c r="C29" s="187"/>
      <c r="D29" s="188"/>
      <c r="E29" s="189"/>
      <c r="F29" s="163"/>
      <c r="G29" s="164"/>
      <c r="H29" s="165"/>
      <c r="I29" s="163"/>
      <c r="J29" s="164"/>
      <c r="K29" s="164"/>
      <c r="L29" s="164"/>
      <c r="M29" s="164"/>
      <c r="N29" s="164"/>
      <c r="O29" s="165"/>
      <c r="P29" s="163"/>
      <c r="Q29" s="164"/>
      <c r="R29" s="166"/>
    </row>
    <row r="30" spans="1:23" ht="13.35" customHeight="1">
      <c r="B30" s="52" t="s">
        <v>61</v>
      </c>
      <c r="C30" s="163" t="s">
        <v>61</v>
      </c>
      <c r="D30" s="164"/>
      <c r="E30" s="165"/>
      <c r="F30" s="163" t="s">
        <v>61</v>
      </c>
      <c r="G30" s="164"/>
      <c r="H30" s="165"/>
      <c r="I30" s="163" t="s">
        <v>61</v>
      </c>
      <c r="J30" s="164"/>
      <c r="K30" s="164"/>
      <c r="L30" s="164"/>
      <c r="M30" s="164"/>
      <c r="N30" s="164"/>
      <c r="O30" s="165"/>
      <c r="P30" s="163"/>
      <c r="Q30" s="164"/>
      <c r="R30" s="166"/>
    </row>
    <row r="31" spans="1:23" ht="13.35" customHeight="1">
      <c r="B31" s="52" t="s">
        <v>61</v>
      </c>
      <c r="C31" s="163" t="s">
        <v>61</v>
      </c>
      <c r="D31" s="164"/>
      <c r="E31" s="165"/>
      <c r="F31" s="163" t="s">
        <v>61</v>
      </c>
      <c r="G31" s="164"/>
      <c r="H31" s="165"/>
      <c r="I31" s="182"/>
      <c r="J31" s="183"/>
      <c r="K31" s="183"/>
      <c r="L31" s="183"/>
      <c r="M31" s="183"/>
      <c r="N31" s="183"/>
      <c r="O31" s="184"/>
      <c r="P31" s="170" t="s">
        <v>18</v>
      </c>
      <c r="Q31" s="171"/>
      <c r="R31" s="172"/>
    </row>
    <row r="32" spans="1:23" ht="13.35" customHeight="1">
      <c r="B32" s="52"/>
      <c r="C32" s="163" t="s">
        <v>61</v>
      </c>
      <c r="D32" s="164"/>
      <c r="E32" s="165"/>
      <c r="F32" s="163" t="s">
        <v>61</v>
      </c>
      <c r="G32" s="164"/>
      <c r="H32" s="165"/>
      <c r="I32" s="182"/>
      <c r="J32" s="183"/>
      <c r="K32" s="183"/>
      <c r="L32" s="183"/>
      <c r="M32" s="183"/>
      <c r="N32" s="183"/>
      <c r="O32" s="184"/>
      <c r="P32" s="173" t="s">
        <v>147</v>
      </c>
      <c r="Q32" s="174"/>
      <c r="R32" s="175"/>
    </row>
    <row r="33" spans="1:18" ht="13.35" customHeight="1">
      <c r="B33" s="238" t="s">
        <v>115</v>
      </c>
      <c r="C33" s="239"/>
      <c r="D33" s="239"/>
      <c r="E33" s="239"/>
      <c r="F33" s="239"/>
      <c r="G33" s="239"/>
      <c r="H33" s="239"/>
      <c r="I33" s="239"/>
      <c r="J33" s="239"/>
      <c r="K33" s="239"/>
      <c r="L33" s="239"/>
      <c r="M33" s="239"/>
      <c r="N33" s="239"/>
      <c r="O33" s="239"/>
      <c r="P33" s="239"/>
      <c r="Q33" s="239"/>
      <c r="R33" s="240"/>
    </row>
    <row r="34" spans="1:18" ht="13.35" customHeight="1">
      <c r="B34" s="52" t="s">
        <v>70</v>
      </c>
      <c r="C34" s="156" t="s">
        <v>11</v>
      </c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9"/>
    </row>
    <row r="35" spans="1:18" ht="13.35" customHeight="1">
      <c r="B35" s="51" t="s">
        <v>98</v>
      </c>
      <c r="C35" s="160" t="s">
        <v>54</v>
      </c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2"/>
    </row>
    <row r="36" spans="1:18" ht="13.35" customHeight="1">
      <c r="B36" s="51" t="s">
        <v>15</v>
      </c>
      <c r="C36" s="160" t="s">
        <v>38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2"/>
    </row>
    <row r="37" spans="1:18" ht="13.35" customHeight="1">
      <c r="B37" s="201" t="s">
        <v>9</v>
      </c>
      <c r="C37" s="185" t="s">
        <v>40</v>
      </c>
      <c r="D37" s="204"/>
      <c r="E37" s="186"/>
      <c r="F37" s="185" t="s">
        <v>21</v>
      </c>
      <c r="G37" s="186"/>
      <c r="H37" s="185" t="s">
        <v>12</v>
      </c>
      <c r="I37" s="204"/>
      <c r="J37" s="186"/>
      <c r="K37" s="185" t="s">
        <v>49</v>
      </c>
      <c r="L37" s="207"/>
      <c r="M37" s="207"/>
      <c r="N37" s="207"/>
      <c r="O37" s="208"/>
      <c r="P37" s="185" t="s">
        <v>85</v>
      </c>
      <c r="Q37" s="204"/>
      <c r="R37" s="206"/>
    </row>
    <row r="38" spans="1:18" ht="13.35" customHeight="1">
      <c r="B38" s="202"/>
      <c r="C38" s="177" t="s">
        <v>61</v>
      </c>
      <c r="D38" s="177"/>
      <c r="E38" s="177"/>
      <c r="F38" s="177" t="s">
        <v>61</v>
      </c>
      <c r="G38" s="177"/>
      <c r="H38" s="177" t="s">
        <v>61</v>
      </c>
      <c r="I38" s="177"/>
      <c r="J38" s="177"/>
      <c r="K38" s="177" t="s">
        <v>61</v>
      </c>
      <c r="L38" s="231"/>
      <c r="M38" s="231"/>
      <c r="N38" s="231"/>
      <c r="O38" s="231"/>
      <c r="P38" s="177" t="s">
        <v>61</v>
      </c>
      <c r="Q38" s="177"/>
      <c r="R38" s="178"/>
    </row>
    <row r="39" spans="1:18" ht="13.35" customHeight="1">
      <c r="A39"/>
      <c r="B39" s="201"/>
      <c r="C39" s="230"/>
      <c r="D39" s="230"/>
      <c r="E39" s="230"/>
      <c r="F39" s="230"/>
      <c r="G39" s="230"/>
      <c r="H39" s="230"/>
      <c r="I39" s="230"/>
      <c r="J39" s="230"/>
      <c r="K39" s="230"/>
      <c r="L39" s="241"/>
      <c r="M39" s="241"/>
      <c r="N39" s="241"/>
      <c r="O39" s="241"/>
      <c r="P39" s="230"/>
      <c r="Q39" s="230"/>
      <c r="R39" s="235"/>
    </row>
    <row r="40" spans="1:18" ht="13.35" customHeight="1">
      <c r="A40"/>
      <c r="B40" s="201"/>
      <c r="C40" s="230"/>
      <c r="D40" s="230"/>
      <c r="E40" s="230"/>
      <c r="F40" s="230"/>
      <c r="G40" s="230"/>
      <c r="H40" s="230"/>
      <c r="I40" s="230"/>
      <c r="J40" s="230"/>
      <c r="K40" s="230"/>
      <c r="L40" s="241"/>
      <c r="M40" s="241"/>
      <c r="N40" s="241"/>
      <c r="O40" s="241"/>
      <c r="P40" s="230"/>
      <c r="Q40" s="230"/>
      <c r="R40" s="235"/>
    </row>
    <row r="41" spans="1:18" ht="13.35" customHeight="1">
      <c r="B41" s="202"/>
      <c r="C41" s="230" t="s">
        <v>61</v>
      </c>
      <c r="D41" s="230"/>
      <c r="E41" s="230"/>
      <c r="F41" s="230" t="s">
        <v>61</v>
      </c>
      <c r="G41" s="230"/>
      <c r="H41" s="230" t="s">
        <v>61</v>
      </c>
      <c r="I41" s="230"/>
      <c r="J41" s="230"/>
      <c r="K41" s="230" t="s">
        <v>61</v>
      </c>
      <c r="L41" s="230"/>
      <c r="M41" s="230"/>
      <c r="N41" s="230"/>
      <c r="O41" s="230"/>
      <c r="P41" s="230" t="s">
        <v>61</v>
      </c>
      <c r="Q41" s="230"/>
      <c r="R41" s="235"/>
    </row>
    <row r="42" spans="1:18" ht="13.35" customHeight="1">
      <c r="B42" s="203"/>
      <c r="C42" s="236" t="s">
        <v>61</v>
      </c>
      <c r="D42" s="236"/>
      <c r="E42" s="236"/>
      <c r="F42" s="236" t="s">
        <v>61</v>
      </c>
      <c r="G42" s="236"/>
      <c r="H42" s="236" t="s">
        <v>61</v>
      </c>
      <c r="I42" s="236"/>
      <c r="J42" s="236"/>
      <c r="K42" s="236" t="s">
        <v>61</v>
      </c>
      <c r="L42" s="236"/>
      <c r="M42" s="236"/>
      <c r="N42" s="236"/>
      <c r="O42" s="236"/>
      <c r="P42" s="236" t="s">
        <v>61</v>
      </c>
      <c r="Q42" s="236"/>
      <c r="R42" s="237"/>
    </row>
    <row r="43" spans="1:18" ht="13.35" customHeight="1">
      <c r="B43" s="199" t="s">
        <v>61</v>
      </c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</row>
    <row r="44" spans="1:18" ht="13.35" customHeight="1"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</row>
    <row r="45" spans="1:18" ht="13.35" customHeight="1"/>
  </sheetData>
  <mergeCells count="157">
    <mergeCell ref="B8:B9"/>
    <mergeCell ref="I8:J8"/>
    <mergeCell ref="K8:L8"/>
    <mergeCell ref="P10:Q10"/>
    <mergeCell ref="N8:O8"/>
    <mergeCell ref="N9:O9"/>
    <mergeCell ref="B16:B22"/>
    <mergeCell ref="B10:B15"/>
    <mergeCell ref="P22:R22"/>
    <mergeCell ref="C22:D22"/>
    <mergeCell ref="F22:G22"/>
    <mergeCell ref="F21:G21"/>
    <mergeCell ref="P9:Q9"/>
    <mergeCell ref="I17:L17"/>
    <mergeCell ref="C19:D19"/>
    <mergeCell ref="C20:D20"/>
    <mergeCell ref="F20:G20"/>
    <mergeCell ref="I20:L20"/>
    <mergeCell ref="N20:O20"/>
    <mergeCell ref="F19:G19"/>
    <mergeCell ref="I22:L22"/>
    <mergeCell ref="N22:O22"/>
    <mergeCell ref="C21:D21"/>
    <mergeCell ref="I32:O32"/>
    <mergeCell ref="I13:O13"/>
    <mergeCell ref="F16:G16"/>
    <mergeCell ref="C17:D17"/>
    <mergeCell ref="C18:D18"/>
    <mergeCell ref="I12:O12"/>
    <mergeCell ref="P11:R11"/>
    <mergeCell ref="I11:O11"/>
    <mergeCell ref="I23:O23"/>
    <mergeCell ref="I24:O24"/>
    <mergeCell ref="I28:O28"/>
    <mergeCell ref="F24:H24"/>
    <mergeCell ref="P26:R26"/>
    <mergeCell ref="P27:R27"/>
    <mergeCell ref="I21:L21"/>
    <mergeCell ref="N21:O21"/>
    <mergeCell ref="F31:H31"/>
    <mergeCell ref="P32:R32"/>
    <mergeCell ref="C30:E30"/>
    <mergeCell ref="P20:R20"/>
    <mergeCell ref="P16:R16"/>
    <mergeCell ref="P17:R17"/>
    <mergeCell ref="P18:R18"/>
    <mergeCell ref="F17:G17"/>
    <mergeCell ref="B37:B42"/>
    <mergeCell ref="I31:O31"/>
    <mergeCell ref="C32:E32"/>
    <mergeCell ref="F10:H10"/>
    <mergeCell ref="F12:H12"/>
    <mergeCell ref="C14:E14"/>
    <mergeCell ref="F14:H14"/>
    <mergeCell ref="F30:H30"/>
    <mergeCell ref="C23:E23"/>
    <mergeCell ref="C24:E24"/>
    <mergeCell ref="C28:E28"/>
    <mergeCell ref="F32:H32"/>
    <mergeCell ref="I30:O30"/>
    <mergeCell ref="C31:E31"/>
    <mergeCell ref="K42:O42"/>
    <mergeCell ref="H37:J37"/>
    <mergeCell ref="C35:R35"/>
    <mergeCell ref="C36:R36"/>
    <mergeCell ref="C34:R34"/>
    <mergeCell ref="C42:E42"/>
    <mergeCell ref="F42:G42"/>
    <mergeCell ref="C38:E38"/>
    <mergeCell ref="F38:G38"/>
    <mergeCell ref="C41:E41"/>
    <mergeCell ref="B1:Q1"/>
    <mergeCell ref="P12:Q12"/>
    <mergeCell ref="P13:Q13"/>
    <mergeCell ref="P14:Q14"/>
    <mergeCell ref="I14:O14"/>
    <mergeCell ref="C12:E12"/>
    <mergeCell ref="I15:O15"/>
    <mergeCell ref="C10:E10"/>
    <mergeCell ref="I10:O10"/>
    <mergeCell ref="O3:Q3"/>
    <mergeCell ref="C7:E7"/>
    <mergeCell ref="F7:H7"/>
    <mergeCell ref="I7:O7"/>
    <mergeCell ref="P7:R7"/>
    <mergeCell ref="J3:J4"/>
    <mergeCell ref="C5:F5"/>
    <mergeCell ref="C13:E13"/>
    <mergeCell ref="F13:H13"/>
    <mergeCell ref="C11:E11"/>
    <mergeCell ref="F11:H11"/>
    <mergeCell ref="B6:R6"/>
    <mergeCell ref="P8:Q8"/>
    <mergeCell ref="I9:J9"/>
    <mergeCell ref="K9:L9"/>
    <mergeCell ref="F41:G41"/>
    <mergeCell ref="H41:J41"/>
    <mergeCell ref="F37:G37"/>
    <mergeCell ref="K37:O37"/>
    <mergeCell ref="K41:O41"/>
    <mergeCell ref="C40:E40"/>
    <mergeCell ref="F40:G40"/>
    <mergeCell ref="K40:O40"/>
    <mergeCell ref="P40:R40"/>
    <mergeCell ref="C39:E39"/>
    <mergeCell ref="F39:G39"/>
    <mergeCell ref="K39:O39"/>
    <mergeCell ref="H40:J40"/>
    <mergeCell ref="P39:R39"/>
    <mergeCell ref="B43:R44"/>
    <mergeCell ref="P15:R15"/>
    <mergeCell ref="P23:R23"/>
    <mergeCell ref="P24:R24"/>
    <mergeCell ref="P28:R28"/>
    <mergeCell ref="P30:R30"/>
    <mergeCell ref="P41:R41"/>
    <mergeCell ref="P42:R42"/>
    <mergeCell ref="C16:D16"/>
    <mergeCell ref="C15:E15"/>
    <mergeCell ref="F15:H15"/>
    <mergeCell ref="N17:O17"/>
    <mergeCell ref="F18:G18"/>
    <mergeCell ref="I19:L19"/>
    <mergeCell ref="N19:O19"/>
    <mergeCell ref="I16:L16"/>
    <mergeCell ref="N16:O16"/>
    <mergeCell ref="I18:L18"/>
    <mergeCell ref="N18:O18"/>
    <mergeCell ref="H42:J42"/>
    <mergeCell ref="B33:R33"/>
    <mergeCell ref="P31:R31"/>
    <mergeCell ref="C37:E37"/>
    <mergeCell ref="P37:R37"/>
    <mergeCell ref="O4:Q4"/>
    <mergeCell ref="N5:R5"/>
    <mergeCell ref="H39:J39"/>
    <mergeCell ref="I29:O29"/>
    <mergeCell ref="F29:H29"/>
    <mergeCell ref="C29:E29"/>
    <mergeCell ref="P29:R29"/>
    <mergeCell ref="I25:O25"/>
    <mergeCell ref="F25:H25"/>
    <mergeCell ref="C25:E25"/>
    <mergeCell ref="P25:R25"/>
    <mergeCell ref="I26:O26"/>
    <mergeCell ref="I27:O27"/>
    <mergeCell ref="F26:H26"/>
    <mergeCell ref="F27:H27"/>
    <mergeCell ref="C26:E26"/>
    <mergeCell ref="C27:E27"/>
    <mergeCell ref="K38:O38"/>
    <mergeCell ref="P38:R38"/>
    <mergeCell ref="H38:J38"/>
    <mergeCell ref="F28:H28"/>
    <mergeCell ref="F23:H23"/>
    <mergeCell ref="P21:R21"/>
    <mergeCell ref="P19:R19"/>
  </mergeCells>
  <phoneticPr fontId="43" type="noConversion"/>
  <pageMargins left="0.49" right="0.23622047244094491" top="0.73" bottom="0.74803149606299213" header="0.31496062992125984" footer="0.31496062992125984"/>
  <pageSetup paperSize="9" orientation="portrait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W45"/>
  <sheetViews>
    <sheetView topLeftCell="A4" workbookViewId="0">
      <selection activeCell="B1" sqref="B1:R42"/>
    </sheetView>
  </sheetViews>
  <sheetFormatPr defaultColWidth="8.88671875" defaultRowHeight="13.5"/>
  <cols>
    <col min="1" max="1" width="3" style="60" customWidth="1"/>
    <col min="2" max="2" width="8.44140625" customWidth="1"/>
    <col min="3" max="3" width="5.77734375" customWidth="1"/>
    <col min="4" max="5" width="5.5546875" customWidth="1"/>
    <col min="6" max="6" width="5.88671875" customWidth="1"/>
    <col min="7" max="8" width="5.5546875" customWidth="1"/>
    <col min="9" max="9" width="2.77734375" customWidth="1"/>
    <col min="10" max="10" width="3.5546875" customWidth="1"/>
    <col min="11" max="11" width="2.77734375" customWidth="1"/>
    <col min="12" max="12" width="3.5546875" customWidth="1"/>
    <col min="13" max="13" width="1.21875" hidden="1" customWidth="1"/>
    <col min="14" max="15" width="2.77734375" customWidth="1"/>
    <col min="16" max="17" width="3.5546875" customWidth="1"/>
    <col min="18" max="18" width="10.33203125" customWidth="1"/>
  </cols>
  <sheetData>
    <row r="1" spans="2:22" ht="35.25" customHeight="1">
      <c r="B1" s="191" t="s">
        <v>113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80"/>
    </row>
    <row r="2" spans="2:22" ht="22.5" customHeight="1"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0"/>
    </row>
    <row r="3" spans="2:22" ht="22.5" customHeight="1">
      <c r="B3" s="3"/>
      <c r="C3" s="3"/>
      <c r="D3" s="3"/>
      <c r="E3" s="3"/>
      <c r="F3" s="3"/>
      <c r="G3" s="3"/>
      <c r="H3" s="3"/>
      <c r="I3" s="3"/>
      <c r="J3" s="192" t="s">
        <v>61</v>
      </c>
      <c r="K3" s="79" t="s">
        <v>61</v>
      </c>
      <c r="L3" s="79"/>
      <c r="M3" s="79"/>
      <c r="N3" s="76" t="s">
        <v>62</v>
      </c>
      <c r="O3" s="179" t="s">
        <v>25</v>
      </c>
      <c r="P3" s="180"/>
      <c r="Q3" s="181"/>
      <c r="R3" s="75" t="s">
        <v>44</v>
      </c>
      <c r="S3" s="57"/>
      <c r="T3" s="58"/>
    </row>
    <row r="4" spans="2:22" ht="36.950000000000003" customHeight="1">
      <c r="B4" s="3"/>
      <c r="C4" s="3"/>
      <c r="D4" s="3"/>
      <c r="E4" s="3"/>
      <c r="F4" s="3"/>
      <c r="G4" s="3"/>
      <c r="H4" s="3"/>
      <c r="I4" s="3"/>
      <c r="J4" s="192"/>
      <c r="K4" s="10"/>
      <c r="L4" s="10"/>
      <c r="M4" s="10"/>
      <c r="N4" s="77" t="s">
        <v>77</v>
      </c>
      <c r="O4" s="82"/>
      <c r="P4" s="61"/>
      <c r="Q4" s="83"/>
      <c r="R4" s="84"/>
    </row>
    <row r="5" spans="2:22" ht="19.5" customHeight="1">
      <c r="B5" s="85" t="s">
        <v>120</v>
      </c>
      <c r="C5" s="216">
        <f>화!C5+1</f>
        <v>44608</v>
      </c>
      <c r="D5" s="216"/>
      <c r="E5" s="216"/>
      <c r="F5" s="216"/>
      <c r="G5" s="3"/>
      <c r="H5" s="3"/>
      <c r="I5" s="3"/>
      <c r="J5" s="3"/>
      <c r="K5" s="3"/>
      <c r="L5" s="3"/>
      <c r="M5" s="3"/>
      <c r="N5" s="195" t="s">
        <v>114</v>
      </c>
      <c r="O5" s="195"/>
      <c r="P5" s="195"/>
      <c r="Q5" s="195"/>
      <c r="R5" s="195"/>
    </row>
    <row r="6" spans="2:22" ht="17.850000000000001" customHeight="1">
      <c r="B6" s="242" t="s">
        <v>117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5"/>
    </row>
    <row r="7" spans="2:22" ht="17.850000000000001" customHeight="1">
      <c r="B7" s="5" t="s">
        <v>70</v>
      </c>
      <c r="C7" s="226" t="s">
        <v>45</v>
      </c>
      <c r="D7" s="227"/>
      <c r="E7" s="228"/>
      <c r="F7" s="226" t="s">
        <v>48</v>
      </c>
      <c r="G7" s="227"/>
      <c r="H7" s="228"/>
      <c r="I7" s="226" t="s">
        <v>26</v>
      </c>
      <c r="J7" s="227"/>
      <c r="K7" s="227"/>
      <c r="L7" s="227"/>
      <c r="M7" s="227"/>
      <c r="N7" s="227"/>
      <c r="O7" s="227"/>
      <c r="P7" s="226" t="s">
        <v>32</v>
      </c>
      <c r="Q7" s="227"/>
      <c r="R7" s="229"/>
    </row>
    <row r="8" spans="2:22" ht="17.850000000000001" customHeight="1">
      <c r="B8" s="201" t="s">
        <v>34</v>
      </c>
      <c r="C8" s="86" t="s">
        <v>73</v>
      </c>
      <c r="D8" s="86" t="s">
        <v>64</v>
      </c>
      <c r="E8" s="86" t="s">
        <v>67</v>
      </c>
      <c r="F8" s="86" t="s">
        <v>73</v>
      </c>
      <c r="G8" s="86" t="s">
        <v>64</v>
      </c>
      <c r="H8" s="86" t="s">
        <v>67</v>
      </c>
      <c r="I8" s="179" t="s">
        <v>73</v>
      </c>
      <c r="J8" s="181"/>
      <c r="K8" s="179" t="s">
        <v>64</v>
      </c>
      <c r="L8" s="180"/>
      <c r="M8" s="87"/>
      <c r="N8" s="179" t="s">
        <v>67</v>
      </c>
      <c r="O8" s="181"/>
      <c r="P8" s="179" t="s">
        <v>66</v>
      </c>
      <c r="Q8" s="181"/>
      <c r="R8" s="8" t="s">
        <v>79</v>
      </c>
    </row>
    <row r="9" spans="2:22" ht="17.850000000000001" customHeight="1">
      <c r="B9" s="203"/>
      <c r="C9" s="86">
        <v>76</v>
      </c>
      <c r="D9" s="86">
        <v>14</v>
      </c>
      <c r="E9" s="86">
        <v>0</v>
      </c>
      <c r="F9" s="86">
        <v>76</v>
      </c>
      <c r="G9" s="86">
        <v>30</v>
      </c>
      <c r="H9" s="75">
        <v>0</v>
      </c>
      <c r="I9" s="179">
        <v>76</v>
      </c>
      <c r="J9" s="181"/>
      <c r="K9" s="179">
        <v>1</v>
      </c>
      <c r="L9" s="180"/>
      <c r="M9" s="87"/>
      <c r="N9" s="179">
        <v>0</v>
      </c>
      <c r="O9" s="181"/>
      <c r="P9" s="179">
        <f>C9+D9+E9+F9+G9+H9+I9+K9+N9</f>
        <v>273</v>
      </c>
      <c r="Q9" s="181"/>
      <c r="R9" s="13">
        <f>+P9+화!R9</f>
        <v>1372</v>
      </c>
      <c r="S9">
        <v>0</v>
      </c>
    </row>
    <row r="10" spans="2:22" ht="17.850000000000001" customHeight="1">
      <c r="B10" s="201" t="s">
        <v>41</v>
      </c>
      <c r="C10" s="217" t="str">
        <f>+주간식단표!E5</f>
        <v>잡곡밥/참깨죽</v>
      </c>
      <c r="D10" s="218"/>
      <c r="E10" s="219"/>
      <c r="F10" s="217" t="str">
        <f>+주간식단표!E11</f>
        <v>잡곡밥/호박씨죽</v>
      </c>
      <c r="G10" s="218"/>
      <c r="H10" s="219"/>
      <c r="I10" s="217" t="str">
        <f>+주간식단표!E17</f>
        <v>잡곡밥/냉이된장죽</v>
      </c>
      <c r="J10" s="218"/>
      <c r="K10" s="218"/>
      <c r="L10" s="218"/>
      <c r="M10" s="218"/>
      <c r="N10" s="218"/>
      <c r="O10" s="219"/>
      <c r="P10" s="179">
        <f>+C9+F9+I9</f>
        <v>228</v>
      </c>
      <c r="Q10" s="181"/>
      <c r="R10" s="13">
        <f>+P10+화!R10</f>
        <v>1140</v>
      </c>
      <c r="S10">
        <v>0</v>
      </c>
    </row>
    <row r="11" spans="2:22" ht="17.850000000000001" customHeight="1">
      <c r="B11" s="202"/>
      <c r="C11" s="182" t="str">
        <f>+주간식단표!E6</f>
        <v>황태콩나물국</v>
      </c>
      <c r="D11" s="183"/>
      <c r="E11" s="184"/>
      <c r="F11" s="182" t="str">
        <f>+주간식단표!E12</f>
        <v>콩비지국</v>
      </c>
      <c r="G11" s="183"/>
      <c r="H11" s="184"/>
      <c r="I11" s="182" t="str">
        <f>+주간식단표!E18</f>
        <v>알탕</v>
      </c>
      <c r="J11" s="183"/>
      <c r="K11" s="183"/>
      <c r="L11" s="183"/>
      <c r="M11" s="183"/>
      <c r="N11" s="183"/>
      <c r="O11" s="184"/>
      <c r="P11" s="179" t="s">
        <v>94</v>
      </c>
      <c r="Q11" s="180"/>
      <c r="R11" s="205"/>
    </row>
    <row r="12" spans="2:22" ht="17.850000000000001" customHeight="1">
      <c r="B12" s="202"/>
      <c r="C12" s="182" t="str">
        <f>+주간식단표!E7</f>
        <v>꼴뚜기젓무침</v>
      </c>
      <c r="D12" s="183"/>
      <c r="E12" s="184"/>
      <c r="F12" s="182" t="str">
        <f>+주간식단표!E13</f>
        <v>방어조림</v>
      </c>
      <c r="G12" s="183"/>
      <c r="H12" s="184"/>
      <c r="I12" s="182" t="str">
        <f>+주간식단표!E19</f>
        <v>무화과연근조림</v>
      </c>
      <c r="J12" s="183"/>
      <c r="K12" s="183"/>
      <c r="L12" s="183"/>
      <c r="M12" s="183"/>
      <c r="N12" s="183"/>
      <c r="O12" s="184"/>
      <c r="P12" s="217" t="s">
        <v>92</v>
      </c>
      <c r="Q12" s="219"/>
      <c r="R12" s="88" t="s">
        <v>36</v>
      </c>
      <c r="V12" s="60" t="s">
        <v>50</v>
      </c>
    </row>
    <row r="13" spans="2:22" ht="17.850000000000001" customHeight="1">
      <c r="B13" s="202"/>
      <c r="C13" s="182" t="str">
        <f>+주간식단표!E8</f>
        <v>토마토계란스크럼블</v>
      </c>
      <c r="D13" s="183"/>
      <c r="E13" s="184"/>
      <c r="F13" s="182" t="str">
        <f>+주간식단표!E14</f>
        <v>야채비빔만두</v>
      </c>
      <c r="G13" s="183"/>
      <c r="H13" s="184"/>
      <c r="I13" s="182" t="str">
        <f>+주간식단표!E20</f>
        <v>돈육냉이볶음</v>
      </c>
      <c r="J13" s="183"/>
      <c r="K13" s="183"/>
      <c r="L13" s="183"/>
      <c r="M13" s="183"/>
      <c r="N13" s="183"/>
      <c r="O13" s="184"/>
      <c r="P13" s="182" t="s">
        <v>43</v>
      </c>
      <c r="Q13" s="184"/>
      <c r="R13" s="63" t="s">
        <v>61</v>
      </c>
    </row>
    <row r="14" spans="2:22" ht="17.850000000000001" customHeight="1">
      <c r="B14" s="202"/>
      <c r="C14" s="182" t="str">
        <f>+주간식단표!E9</f>
        <v>김구이</v>
      </c>
      <c r="D14" s="183"/>
      <c r="E14" s="184"/>
      <c r="F14" s="182" t="str">
        <f>+주간식단표!E15</f>
        <v>느타리버섯볶음</v>
      </c>
      <c r="G14" s="183"/>
      <c r="H14" s="184"/>
      <c r="I14" s="182" t="str">
        <f>+주간식단표!E21</f>
        <v>곰피무침</v>
      </c>
      <c r="J14" s="183"/>
      <c r="K14" s="183"/>
      <c r="L14" s="183"/>
      <c r="M14" s="183"/>
      <c r="N14" s="183"/>
      <c r="O14" s="184"/>
      <c r="P14" s="156" t="s">
        <v>88</v>
      </c>
      <c r="Q14" s="157"/>
      <c r="R14" s="64" t="str">
        <f>+주간식단표!E24</f>
        <v>연시</v>
      </c>
      <c r="S14" s="62"/>
    </row>
    <row r="15" spans="2:22" ht="17.850000000000001" customHeight="1">
      <c r="B15" s="203"/>
      <c r="C15" s="156" t="str">
        <f>+주간식단표!E10</f>
        <v>배추김치</v>
      </c>
      <c r="D15" s="158"/>
      <c r="E15" s="157"/>
      <c r="F15" s="156" t="str">
        <f>+주간식단표!E16</f>
        <v>배추김치</v>
      </c>
      <c r="G15" s="158"/>
      <c r="H15" s="157"/>
      <c r="I15" s="156" t="str">
        <f>+주간식단표!E22</f>
        <v>배추김치</v>
      </c>
      <c r="J15" s="158"/>
      <c r="K15" s="158"/>
      <c r="L15" s="158"/>
      <c r="M15" s="158"/>
      <c r="N15" s="158"/>
      <c r="O15" s="157"/>
      <c r="P15" s="220" t="s">
        <v>52</v>
      </c>
      <c r="Q15" s="221"/>
      <c r="R15" s="222"/>
    </row>
    <row r="16" spans="2:22" ht="17.850000000000001" customHeight="1">
      <c r="B16" s="201" t="s">
        <v>16</v>
      </c>
      <c r="C16" s="179" t="s">
        <v>95</v>
      </c>
      <c r="D16" s="181"/>
      <c r="E16" s="75">
        <v>45</v>
      </c>
      <c r="F16" s="179" t="s">
        <v>95</v>
      </c>
      <c r="G16" s="181"/>
      <c r="H16" s="75">
        <v>45</v>
      </c>
      <c r="I16" s="179" t="s">
        <v>95</v>
      </c>
      <c r="J16" s="180"/>
      <c r="K16" s="180"/>
      <c r="L16" s="181"/>
      <c r="M16" s="87"/>
      <c r="N16" s="179">
        <v>45</v>
      </c>
      <c r="O16" s="181"/>
      <c r="P16" s="163" t="s">
        <v>61</v>
      </c>
      <c r="Q16" s="164"/>
      <c r="R16" s="166"/>
    </row>
    <row r="17" spans="1:23" ht="17.850000000000001" customHeight="1">
      <c r="B17" s="202"/>
      <c r="C17" s="179" t="s">
        <v>106</v>
      </c>
      <c r="D17" s="181"/>
      <c r="E17" s="75">
        <v>17</v>
      </c>
      <c r="F17" s="179" t="s">
        <v>106</v>
      </c>
      <c r="G17" s="181"/>
      <c r="H17" s="75">
        <v>17</v>
      </c>
      <c r="I17" s="179" t="s">
        <v>106</v>
      </c>
      <c r="J17" s="180"/>
      <c r="K17" s="180"/>
      <c r="L17" s="181"/>
      <c r="M17" s="87"/>
      <c r="N17" s="179">
        <v>17</v>
      </c>
      <c r="O17" s="181"/>
      <c r="P17" s="163" t="s">
        <v>61</v>
      </c>
      <c r="Q17" s="164"/>
      <c r="R17" s="166"/>
    </row>
    <row r="18" spans="1:23" ht="17.850000000000001" customHeight="1">
      <c r="B18" s="202"/>
      <c r="C18" s="179" t="s">
        <v>35</v>
      </c>
      <c r="D18" s="181"/>
      <c r="E18" s="75" t="s">
        <v>61</v>
      </c>
      <c r="F18" s="179" t="s">
        <v>35</v>
      </c>
      <c r="G18" s="181"/>
      <c r="H18" s="75" t="s">
        <v>61</v>
      </c>
      <c r="I18" s="179" t="s">
        <v>35</v>
      </c>
      <c r="J18" s="180"/>
      <c r="K18" s="180"/>
      <c r="L18" s="181"/>
      <c r="M18" s="87"/>
      <c r="N18" s="179" t="s">
        <v>61</v>
      </c>
      <c r="O18" s="181"/>
      <c r="P18" s="163" t="s">
        <v>61</v>
      </c>
      <c r="Q18" s="164"/>
      <c r="R18" s="166"/>
    </row>
    <row r="19" spans="1:23" ht="17.850000000000001" customHeight="1">
      <c r="B19" s="202"/>
      <c r="C19" s="179" t="s">
        <v>10</v>
      </c>
      <c r="D19" s="181"/>
      <c r="E19" s="75" t="s">
        <v>61</v>
      </c>
      <c r="F19" s="179" t="s">
        <v>10</v>
      </c>
      <c r="G19" s="181"/>
      <c r="H19" s="75" t="s">
        <v>61</v>
      </c>
      <c r="I19" s="179" t="s">
        <v>10</v>
      </c>
      <c r="J19" s="180"/>
      <c r="K19" s="180"/>
      <c r="L19" s="181"/>
      <c r="M19" s="87"/>
      <c r="N19" s="179" t="s">
        <v>61</v>
      </c>
      <c r="O19" s="181"/>
      <c r="P19" s="163" t="s">
        <v>61</v>
      </c>
      <c r="Q19" s="164"/>
      <c r="R19" s="166"/>
    </row>
    <row r="20" spans="1:23" ht="17.850000000000001" customHeight="1">
      <c r="B20" s="202"/>
      <c r="C20" s="179" t="s">
        <v>28</v>
      </c>
      <c r="D20" s="181"/>
      <c r="E20" s="75">
        <v>13</v>
      </c>
      <c r="F20" s="179" t="s">
        <v>28</v>
      </c>
      <c r="G20" s="181"/>
      <c r="H20" s="75">
        <v>13</v>
      </c>
      <c r="I20" s="179" t="s">
        <v>28</v>
      </c>
      <c r="J20" s="180"/>
      <c r="K20" s="180"/>
      <c r="L20" s="181"/>
      <c r="M20" s="87"/>
      <c r="N20" s="179">
        <v>13</v>
      </c>
      <c r="O20" s="181"/>
      <c r="P20" s="163" t="s">
        <v>61</v>
      </c>
      <c r="Q20" s="164"/>
      <c r="R20" s="166"/>
    </row>
    <row r="21" spans="1:23" ht="17.850000000000001" customHeight="1">
      <c r="B21" s="202"/>
      <c r="C21" s="179" t="s">
        <v>109</v>
      </c>
      <c r="D21" s="181"/>
      <c r="E21" s="116">
        <v>1</v>
      </c>
      <c r="F21" s="179" t="s">
        <v>109</v>
      </c>
      <c r="G21" s="181"/>
      <c r="H21" s="75">
        <v>1</v>
      </c>
      <c r="I21" s="179" t="s">
        <v>109</v>
      </c>
      <c r="J21" s="180"/>
      <c r="K21" s="180"/>
      <c r="L21" s="181"/>
      <c r="M21" s="87"/>
      <c r="N21" s="179">
        <v>1</v>
      </c>
      <c r="O21" s="181"/>
      <c r="P21" s="163" t="s">
        <v>61</v>
      </c>
      <c r="Q21" s="164"/>
      <c r="R21" s="166"/>
    </row>
    <row r="22" spans="1:23" ht="17.850000000000001" customHeight="1">
      <c r="B22" s="202"/>
      <c r="C22" s="179" t="s">
        <v>7</v>
      </c>
      <c r="D22" s="181"/>
      <c r="E22" s="116">
        <v>0</v>
      </c>
      <c r="F22" s="179" t="s">
        <v>7</v>
      </c>
      <c r="G22" s="181"/>
      <c r="H22" s="116">
        <v>0</v>
      </c>
      <c r="I22" s="179" t="s">
        <v>7</v>
      </c>
      <c r="J22" s="180"/>
      <c r="K22" s="180"/>
      <c r="L22" s="181"/>
      <c r="M22" s="87"/>
      <c r="N22" s="215">
        <v>0</v>
      </c>
      <c r="O22" s="181"/>
      <c r="P22" s="163"/>
      <c r="Q22" s="164"/>
      <c r="R22" s="166"/>
    </row>
    <row r="23" spans="1:23" ht="13.35" customHeight="1">
      <c r="B23" s="89" t="s">
        <v>61</v>
      </c>
      <c r="C23" s="196" t="s">
        <v>127</v>
      </c>
      <c r="D23" s="197"/>
      <c r="E23" s="198"/>
      <c r="F23" s="196" t="s">
        <v>133</v>
      </c>
      <c r="G23" s="197"/>
      <c r="H23" s="198"/>
      <c r="I23" s="196" t="s">
        <v>127</v>
      </c>
      <c r="J23" s="197"/>
      <c r="K23" s="197"/>
      <c r="L23" s="197"/>
      <c r="M23" s="197"/>
      <c r="N23" s="197"/>
      <c r="O23" s="198"/>
      <c r="P23" s="163"/>
      <c r="Q23" s="164"/>
      <c r="R23" s="166"/>
    </row>
    <row r="24" spans="1:23" ht="13.35" customHeight="1">
      <c r="A24"/>
      <c r="B24" s="52"/>
      <c r="C24" s="190"/>
      <c r="D24" s="164"/>
      <c r="E24" s="165"/>
      <c r="F24" s="163" t="s">
        <v>61</v>
      </c>
      <c r="G24" s="164"/>
      <c r="H24" s="165"/>
      <c r="I24" s="163" t="s">
        <v>61</v>
      </c>
      <c r="J24" s="164"/>
      <c r="K24" s="164"/>
      <c r="L24" s="164"/>
      <c r="M24" s="164"/>
      <c r="N24" s="164"/>
      <c r="O24" s="165"/>
      <c r="P24" s="163"/>
      <c r="Q24" s="164"/>
      <c r="R24" s="166"/>
    </row>
    <row r="25" spans="1:23" ht="13.35" customHeight="1">
      <c r="A25"/>
      <c r="B25" s="52"/>
      <c r="C25" s="163" t="s">
        <v>61</v>
      </c>
      <c r="D25" s="164"/>
      <c r="E25" s="165"/>
      <c r="F25" s="163" t="s">
        <v>61</v>
      </c>
      <c r="G25" s="164"/>
      <c r="H25" s="165"/>
      <c r="I25" s="163"/>
      <c r="J25" s="164"/>
      <c r="K25" s="164"/>
      <c r="L25" s="164"/>
      <c r="M25" s="164"/>
      <c r="N25" s="164"/>
      <c r="O25" s="165"/>
      <c r="P25" s="163"/>
      <c r="Q25" s="164"/>
      <c r="R25" s="166"/>
    </row>
    <row r="26" spans="1:23" ht="13.35" customHeight="1">
      <c r="A26"/>
      <c r="B26" s="52" t="s">
        <v>73</v>
      </c>
      <c r="C26" s="163" t="s">
        <v>61</v>
      </c>
      <c r="D26" s="164"/>
      <c r="E26" s="165"/>
      <c r="F26" s="163" t="s">
        <v>61</v>
      </c>
      <c r="G26" s="164"/>
      <c r="H26" s="165"/>
      <c r="I26" s="163"/>
      <c r="J26" s="164"/>
      <c r="K26" s="164"/>
      <c r="L26" s="164"/>
      <c r="M26" s="164"/>
      <c r="N26" s="164"/>
      <c r="O26" s="165"/>
      <c r="P26" s="163"/>
      <c r="Q26" s="164"/>
      <c r="R26" s="166"/>
    </row>
    <row r="27" spans="1:23" ht="13.35" customHeight="1">
      <c r="B27" s="78" t="s">
        <v>6</v>
      </c>
      <c r="C27" s="163" t="s">
        <v>61</v>
      </c>
      <c r="D27" s="164"/>
      <c r="E27" s="165"/>
      <c r="F27" s="163" t="s">
        <v>61</v>
      </c>
      <c r="G27" s="164"/>
      <c r="H27" s="165"/>
      <c r="I27" s="163" t="s">
        <v>61</v>
      </c>
      <c r="J27" s="164"/>
      <c r="K27" s="164"/>
      <c r="L27" s="164"/>
      <c r="M27" s="164"/>
      <c r="N27" s="164"/>
      <c r="O27" s="165"/>
      <c r="P27" s="163"/>
      <c r="Q27" s="164"/>
      <c r="R27" s="166"/>
    </row>
    <row r="28" spans="1:23" ht="13.35" customHeight="1">
      <c r="B28" s="78" t="s">
        <v>27</v>
      </c>
      <c r="C28" s="187" t="s">
        <v>61</v>
      </c>
      <c r="D28" s="188"/>
      <c r="E28" s="189"/>
      <c r="F28" s="163"/>
      <c r="G28" s="164"/>
      <c r="H28" s="165"/>
      <c r="I28" s="163"/>
      <c r="J28" s="164"/>
      <c r="K28" s="164"/>
      <c r="L28" s="164"/>
      <c r="M28" s="164"/>
      <c r="N28" s="164"/>
      <c r="O28" s="165"/>
      <c r="P28" s="163"/>
      <c r="Q28" s="164"/>
      <c r="R28" s="166"/>
      <c r="W28" s="10"/>
    </row>
    <row r="29" spans="1:23" ht="13.35" customHeight="1">
      <c r="B29" s="78" t="s">
        <v>61</v>
      </c>
      <c r="C29" s="163" t="s">
        <v>61</v>
      </c>
      <c r="D29" s="164"/>
      <c r="E29" s="165"/>
      <c r="F29" s="163"/>
      <c r="G29" s="164"/>
      <c r="H29" s="165"/>
      <c r="I29" s="163"/>
      <c r="J29" s="164"/>
      <c r="K29" s="164"/>
      <c r="L29" s="164"/>
      <c r="M29" s="164"/>
      <c r="N29" s="164"/>
      <c r="O29" s="165"/>
      <c r="P29" s="163"/>
      <c r="Q29" s="164"/>
      <c r="R29" s="166"/>
    </row>
    <row r="30" spans="1:23" ht="13.35" customHeight="1">
      <c r="B30" s="78" t="s">
        <v>61</v>
      </c>
      <c r="C30" s="163"/>
      <c r="D30" s="164"/>
      <c r="E30" s="165"/>
      <c r="F30" s="163"/>
      <c r="G30" s="164"/>
      <c r="H30" s="165"/>
      <c r="I30" s="163"/>
      <c r="J30" s="164"/>
      <c r="K30" s="164"/>
      <c r="L30" s="164"/>
      <c r="M30" s="164"/>
      <c r="N30" s="164"/>
      <c r="O30" s="165"/>
      <c r="P30" s="170" t="s">
        <v>18</v>
      </c>
      <c r="Q30" s="171"/>
      <c r="R30" s="172"/>
    </row>
    <row r="31" spans="1:23" ht="13.35" customHeight="1">
      <c r="B31" s="78"/>
      <c r="C31" s="163"/>
      <c r="D31" s="164"/>
      <c r="E31" s="165"/>
      <c r="F31" s="163"/>
      <c r="G31" s="164"/>
      <c r="H31" s="165"/>
      <c r="I31" s="163"/>
      <c r="J31" s="164"/>
      <c r="K31" s="164"/>
      <c r="L31" s="164"/>
      <c r="M31" s="164"/>
      <c r="N31" s="164"/>
      <c r="O31" s="165"/>
      <c r="P31" s="173" t="s">
        <v>150</v>
      </c>
      <c r="Q31" s="174"/>
      <c r="R31" s="175"/>
    </row>
    <row r="32" spans="1:23" ht="13.35" customHeight="1">
      <c r="B32" s="78"/>
      <c r="C32" s="163"/>
      <c r="D32" s="164"/>
      <c r="E32" s="165"/>
      <c r="F32" s="163" t="s">
        <v>61</v>
      </c>
      <c r="G32" s="164"/>
      <c r="H32" s="165"/>
      <c r="I32" s="163" t="s">
        <v>61</v>
      </c>
      <c r="J32" s="164"/>
      <c r="K32" s="164"/>
      <c r="L32" s="164"/>
      <c r="M32" s="164"/>
      <c r="N32" s="164"/>
      <c r="O32" s="165"/>
      <c r="P32" s="163" t="s">
        <v>61</v>
      </c>
      <c r="Q32" s="164"/>
      <c r="R32" s="166"/>
    </row>
    <row r="33" spans="1:18" ht="13.35" customHeight="1">
      <c r="B33" s="238" t="s">
        <v>111</v>
      </c>
      <c r="C33" s="239"/>
      <c r="D33" s="239"/>
      <c r="E33" s="239"/>
      <c r="F33" s="239"/>
      <c r="G33" s="239"/>
      <c r="H33" s="239"/>
      <c r="I33" s="239"/>
      <c r="J33" s="239"/>
      <c r="K33" s="239"/>
      <c r="L33" s="239"/>
      <c r="M33" s="239"/>
      <c r="N33" s="239"/>
      <c r="O33" s="239"/>
      <c r="P33" s="239"/>
      <c r="Q33" s="239"/>
      <c r="R33" s="240"/>
    </row>
    <row r="34" spans="1:18" ht="13.35" customHeight="1">
      <c r="B34" s="78" t="s">
        <v>70</v>
      </c>
      <c r="C34" s="156" t="s">
        <v>11</v>
      </c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9"/>
    </row>
    <row r="35" spans="1:18" ht="13.35" customHeight="1">
      <c r="B35" s="89" t="s">
        <v>98</v>
      </c>
      <c r="C35" s="160" t="s">
        <v>54</v>
      </c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2"/>
    </row>
    <row r="36" spans="1:18" ht="13.35" customHeight="1">
      <c r="B36" s="89" t="s">
        <v>15</v>
      </c>
      <c r="C36" s="160" t="s">
        <v>38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2"/>
    </row>
    <row r="37" spans="1:18" ht="13.35" customHeight="1">
      <c r="B37" s="201" t="s">
        <v>9</v>
      </c>
      <c r="C37" s="185" t="s">
        <v>40</v>
      </c>
      <c r="D37" s="204"/>
      <c r="E37" s="186"/>
      <c r="F37" s="185" t="s">
        <v>21</v>
      </c>
      <c r="G37" s="186"/>
      <c r="H37" s="185" t="s">
        <v>12</v>
      </c>
      <c r="I37" s="204"/>
      <c r="J37" s="186"/>
      <c r="K37" s="185" t="s">
        <v>49</v>
      </c>
      <c r="L37" s="207"/>
      <c r="M37" s="207"/>
      <c r="N37" s="207"/>
      <c r="O37" s="208"/>
      <c r="P37" s="185" t="s">
        <v>85</v>
      </c>
      <c r="Q37" s="204"/>
      <c r="R37" s="206"/>
    </row>
    <row r="38" spans="1:18" ht="13.35" customHeight="1">
      <c r="B38" s="202"/>
      <c r="C38" s="212" t="s">
        <v>130</v>
      </c>
      <c r="D38" s="213"/>
      <c r="E38" s="214"/>
      <c r="F38" s="212" t="s">
        <v>130</v>
      </c>
      <c r="G38" s="214"/>
      <c r="H38" s="212" t="s">
        <v>130</v>
      </c>
      <c r="I38" s="213"/>
      <c r="J38" s="214"/>
      <c r="K38" s="212" t="s">
        <v>130</v>
      </c>
      <c r="L38" s="247"/>
      <c r="M38" s="247"/>
      <c r="N38" s="247"/>
      <c r="O38" s="248"/>
      <c r="P38" s="212" t="s">
        <v>130</v>
      </c>
      <c r="Q38" s="213"/>
      <c r="R38" s="249"/>
    </row>
    <row r="39" spans="1:18" ht="13.35" customHeight="1">
      <c r="A39"/>
      <c r="B39" s="201"/>
      <c r="C39" s="179"/>
      <c r="D39" s="180"/>
      <c r="E39" s="181"/>
      <c r="F39" s="156"/>
      <c r="G39" s="157"/>
      <c r="H39" s="156"/>
      <c r="I39" s="158"/>
      <c r="J39" s="157"/>
      <c r="K39" s="179"/>
      <c r="L39" s="161"/>
      <c r="M39" s="161"/>
      <c r="N39" s="161"/>
      <c r="O39" s="194"/>
      <c r="P39" s="156"/>
      <c r="Q39" s="158"/>
      <c r="R39" s="159"/>
    </row>
    <row r="40" spans="1:18" ht="13.35" customHeight="1">
      <c r="A40"/>
      <c r="B40" s="201"/>
      <c r="C40" s="179"/>
      <c r="D40" s="180"/>
      <c r="E40" s="181"/>
      <c r="F40" s="156"/>
      <c r="G40" s="157"/>
      <c r="H40" s="156"/>
      <c r="I40" s="158"/>
      <c r="J40" s="157"/>
      <c r="K40" s="179"/>
      <c r="L40" s="161"/>
      <c r="M40" s="161"/>
      <c r="N40" s="161"/>
      <c r="O40" s="194"/>
      <c r="P40" s="156"/>
      <c r="Q40" s="158"/>
      <c r="R40" s="159"/>
    </row>
    <row r="41" spans="1:18" ht="13.35" customHeight="1">
      <c r="B41" s="202"/>
      <c r="C41" s="179" t="s">
        <v>61</v>
      </c>
      <c r="D41" s="180"/>
      <c r="E41" s="181"/>
      <c r="F41" s="156" t="s">
        <v>61</v>
      </c>
      <c r="G41" s="157"/>
      <c r="H41" s="156" t="s">
        <v>61</v>
      </c>
      <c r="I41" s="158"/>
      <c r="J41" s="157"/>
      <c r="K41" s="179" t="s">
        <v>61</v>
      </c>
      <c r="L41" s="180"/>
      <c r="M41" s="180"/>
      <c r="N41" s="180"/>
      <c r="O41" s="181"/>
      <c r="P41" s="156" t="s">
        <v>61</v>
      </c>
      <c r="Q41" s="158"/>
      <c r="R41" s="159"/>
    </row>
    <row r="42" spans="1:18" ht="13.35" customHeight="1">
      <c r="B42" s="203"/>
      <c r="C42" s="209" t="s">
        <v>61</v>
      </c>
      <c r="D42" s="210"/>
      <c r="E42" s="211"/>
      <c r="F42" s="179" t="s">
        <v>61</v>
      </c>
      <c r="G42" s="181"/>
      <c r="H42" s="179" t="s">
        <v>61</v>
      </c>
      <c r="I42" s="180"/>
      <c r="J42" s="181"/>
      <c r="K42" s="209" t="s">
        <v>61</v>
      </c>
      <c r="L42" s="210"/>
      <c r="M42" s="210"/>
      <c r="N42" s="210"/>
      <c r="O42" s="211"/>
      <c r="P42" s="179" t="s">
        <v>61</v>
      </c>
      <c r="Q42" s="180"/>
      <c r="R42" s="205"/>
    </row>
    <row r="43" spans="1:18" ht="13.35" customHeight="1">
      <c r="B43" s="199" t="s">
        <v>61</v>
      </c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</row>
    <row r="44" spans="1:18" ht="13.35" customHeight="1"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</row>
    <row r="45" spans="1:18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</sheetData>
  <mergeCells count="156">
    <mergeCell ref="F11:H11"/>
    <mergeCell ref="I11:O11"/>
    <mergeCell ref="C13:E13"/>
    <mergeCell ref="I13:O13"/>
    <mergeCell ref="F13:H13"/>
    <mergeCell ref="F12:H12"/>
    <mergeCell ref="I12:O12"/>
    <mergeCell ref="B1:Q1"/>
    <mergeCell ref="P9:Q9"/>
    <mergeCell ref="I8:J8"/>
    <mergeCell ref="K8:L8"/>
    <mergeCell ref="N8:O8"/>
    <mergeCell ref="P8:Q8"/>
    <mergeCell ref="I9:J9"/>
    <mergeCell ref="K9:L9"/>
    <mergeCell ref="C7:E7"/>
    <mergeCell ref="F7:H7"/>
    <mergeCell ref="O3:Q3"/>
    <mergeCell ref="J3:J4"/>
    <mergeCell ref="N5:R5"/>
    <mergeCell ref="P18:R18"/>
    <mergeCell ref="P19:R19"/>
    <mergeCell ref="C5:F5"/>
    <mergeCell ref="C14:E14"/>
    <mergeCell ref="F14:H14"/>
    <mergeCell ref="I14:O14"/>
    <mergeCell ref="I10:O10"/>
    <mergeCell ref="C12:E12"/>
    <mergeCell ref="P17:R17"/>
    <mergeCell ref="B6:R6"/>
    <mergeCell ref="I7:O7"/>
    <mergeCell ref="P7:R7"/>
    <mergeCell ref="B8:B9"/>
    <mergeCell ref="N9:O9"/>
    <mergeCell ref="C10:E10"/>
    <mergeCell ref="I19:L19"/>
    <mergeCell ref="N19:O19"/>
    <mergeCell ref="B10:B15"/>
    <mergeCell ref="P12:Q12"/>
    <mergeCell ref="P13:Q13"/>
    <mergeCell ref="P14:Q14"/>
    <mergeCell ref="P11:R11"/>
    <mergeCell ref="F10:H10"/>
    <mergeCell ref="C11:E11"/>
    <mergeCell ref="P20:R20"/>
    <mergeCell ref="F16:G16"/>
    <mergeCell ref="I16:L16"/>
    <mergeCell ref="N16:O16"/>
    <mergeCell ref="C17:D17"/>
    <mergeCell ref="P21:R21"/>
    <mergeCell ref="B16:B22"/>
    <mergeCell ref="P16:R16"/>
    <mergeCell ref="P10:Q10"/>
    <mergeCell ref="C15:E15"/>
    <mergeCell ref="F15:H15"/>
    <mergeCell ref="I15:O15"/>
    <mergeCell ref="P15:R15"/>
    <mergeCell ref="P22:R22"/>
    <mergeCell ref="C16:D16"/>
    <mergeCell ref="C18:D18"/>
    <mergeCell ref="F18:G18"/>
    <mergeCell ref="I18:L18"/>
    <mergeCell ref="N18:O18"/>
    <mergeCell ref="F17:G17"/>
    <mergeCell ref="I17:L17"/>
    <mergeCell ref="N17:O17"/>
    <mergeCell ref="C19:D19"/>
    <mergeCell ref="F19:G19"/>
    <mergeCell ref="C23:E23"/>
    <mergeCell ref="F23:H23"/>
    <mergeCell ref="I23:O23"/>
    <mergeCell ref="P23:R23"/>
    <mergeCell ref="C22:D22"/>
    <mergeCell ref="F22:G22"/>
    <mergeCell ref="I22:L22"/>
    <mergeCell ref="N22:O22"/>
    <mergeCell ref="C27:E27"/>
    <mergeCell ref="F27:H27"/>
    <mergeCell ref="I27:O27"/>
    <mergeCell ref="P27:R27"/>
    <mergeCell ref="C24:E24"/>
    <mergeCell ref="C25:E25"/>
    <mergeCell ref="C26:E26"/>
    <mergeCell ref="F24:H24"/>
    <mergeCell ref="F25:H25"/>
    <mergeCell ref="F26:H26"/>
    <mergeCell ref="I24:O24"/>
    <mergeCell ref="I25:O25"/>
    <mergeCell ref="I26:O26"/>
    <mergeCell ref="P24:R24"/>
    <mergeCell ref="P25:R25"/>
    <mergeCell ref="P26:R26"/>
    <mergeCell ref="C28:E28"/>
    <mergeCell ref="F28:H28"/>
    <mergeCell ref="I28:O28"/>
    <mergeCell ref="P28:R28"/>
    <mergeCell ref="C29:E29"/>
    <mergeCell ref="F29:H29"/>
    <mergeCell ref="I29:O29"/>
    <mergeCell ref="P29:R29"/>
    <mergeCell ref="C30:E30"/>
    <mergeCell ref="F30:H30"/>
    <mergeCell ref="I30:O30"/>
    <mergeCell ref="P30:R30"/>
    <mergeCell ref="C31:E31"/>
    <mergeCell ref="F31:H31"/>
    <mergeCell ref="I31:O31"/>
    <mergeCell ref="P31:R31"/>
    <mergeCell ref="C32:E32"/>
    <mergeCell ref="F32:H32"/>
    <mergeCell ref="I32:O32"/>
    <mergeCell ref="P32:R32"/>
    <mergeCell ref="B33:R33"/>
    <mergeCell ref="F42:G42"/>
    <mergeCell ref="H42:J42"/>
    <mergeCell ref="K42:O42"/>
    <mergeCell ref="P37:R37"/>
    <mergeCell ref="C38:E38"/>
    <mergeCell ref="F38:G38"/>
    <mergeCell ref="H38:J38"/>
    <mergeCell ref="K38:O38"/>
    <mergeCell ref="P38:R38"/>
    <mergeCell ref="C39:E39"/>
    <mergeCell ref="C40:E40"/>
    <mergeCell ref="F39:G39"/>
    <mergeCell ref="F40:G40"/>
    <mergeCell ref="H39:J39"/>
    <mergeCell ref="H40:J40"/>
    <mergeCell ref="K39:O39"/>
    <mergeCell ref="K40:O40"/>
    <mergeCell ref="P39:R39"/>
    <mergeCell ref="P40:R40"/>
    <mergeCell ref="B43:R44"/>
    <mergeCell ref="C41:E41"/>
    <mergeCell ref="F41:G41"/>
    <mergeCell ref="H41:J41"/>
    <mergeCell ref="K41:O41"/>
    <mergeCell ref="P41:R41"/>
    <mergeCell ref="F20:G20"/>
    <mergeCell ref="I20:L20"/>
    <mergeCell ref="N20:O20"/>
    <mergeCell ref="C21:D21"/>
    <mergeCell ref="F21:G21"/>
    <mergeCell ref="I21:L21"/>
    <mergeCell ref="N21:O21"/>
    <mergeCell ref="C20:D20"/>
    <mergeCell ref="C34:R34"/>
    <mergeCell ref="C35:R35"/>
    <mergeCell ref="C36:R36"/>
    <mergeCell ref="B37:B42"/>
    <mergeCell ref="C37:E37"/>
    <mergeCell ref="F37:G37"/>
    <mergeCell ref="H37:J37"/>
    <mergeCell ref="K37:O37"/>
    <mergeCell ref="P42:R42"/>
    <mergeCell ref="C42:E42"/>
  </mergeCells>
  <phoneticPr fontId="43" type="noConversion"/>
  <pageMargins left="0.48" right="0.23622047244094491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U44"/>
  <sheetViews>
    <sheetView topLeftCell="A5" workbookViewId="0">
      <selection activeCell="B1" sqref="B1:R42"/>
    </sheetView>
  </sheetViews>
  <sheetFormatPr defaultColWidth="8.88671875" defaultRowHeight="13.5"/>
  <cols>
    <col min="1" max="1" width="3" style="60" customWidth="1"/>
    <col min="2" max="2" width="8.44140625" customWidth="1"/>
    <col min="3" max="3" width="5.77734375" customWidth="1"/>
    <col min="4" max="4" width="5.6640625" customWidth="1"/>
    <col min="5" max="6" width="5.5546875" customWidth="1"/>
    <col min="7" max="7" width="5.88671875" customWidth="1"/>
    <col min="8" max="8" width="5.5546875" customWidth="1"/>
    <col min="9" max="9" width="2.77734375" customWidth="1"/>
    <col min="10" max="10" width="3.5546875" customWidth="1"/>
    <col min="11" max="11" width="2.77734375" customWidth="1"/>
    <col min="12" max="12" width="3.5546875" customWidth="1"/>
    <col min="13" max="13" width="1.21875" hidden="1" customWidth="1"/>
    <col min="14" max="15" width="2.77734375" customWidth="1"/>
    <col min="16" max="17" width="3.5546875" customWidth="1"/>
    <col min="18" max="18" width="9.77734375" customWidth="1"/>
  </cols>
  <sheetData>
    <row r="1" spans="2:21" ht="35.25" customHeight="1">
      <c r="B1" s="191" t="s">
        <v>113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"/>
    </row>
    <row r="2" spans="2:21" ht="22.5" customHeight="1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1"/>
    </row>
    <row r="3" spans="2:21" ht="22.5" customHeight="1">
      <c r="B3" s="2"/>
      <c r="C3" s="2"/>
      <c r="D3" s="2"/>
      <c r="E3" s="2"/>
      <c r="F3" s="3"/>
      <c r="G3" s="3"/>
      <c r="H3" s="3"/>
      <c r="I3" s="3"/>
      <c r="J3" s="192" t="s">
        <v>61</v>
      </c>
      <c r="K3" s="72" t="s">
        <v>61</v>
      </c>
      <c r="L3" s="72"/>
      <c r="M3" s="71"/>
      <c r="N3" s="76" t="s">
        <v>62</v>
      </c>
      <c r="O3" s="179" t="s">
        <v>37</v>
      </c>
      <c r="P3" s="180"/>
      <c r="Q3" s="181"/>
      <c r="R3" s="11" t="s">
        <v>44</v>
      </c>
    </row>
    <row r="4" spans="2:21" ht="36.950000000000003" customHeight="1">
      <c r="B4" s="2"/>
      <c r="C4" s="2"/>
      <c r="D4" s="2"/>
      <c r="E4" s="2"/>
      <c r="F4" s="3"/>
      <c r="G4" s="3"/>
      <c r="H4" s="3"/>
      <c r="I4" s="3"/>
      <c r="J4" s="192"/>
      <c r="K4" s="10"/>
      <c r="L4" s="10"/>
      <c r="M4" s="61"/>
      <c r="N4" s="77" t="s">
        <v>77</v>
      </c>
      <c r="O4" s="43"/>
      <c r="P4" s="44"/>
      <c r="Q4" s="45"/>
      <c r="R4" s="42"/>
    </row>
    <row r="5" spans="2:21" ht="19.5" customHeight="1">
      <c r="B5" s="4" t="s">
        <v>120</v>
      </c>
      <c r="C5" s="216">
        <f>수!C5+1</f>
        <v>44609</v>
      </c>
      <c r="D5" s="216"/>
      <c r="E5" s="216"/>
      <c r="F5" s="216"/>
      <c r="G5" s="2"/>
      <c r="H5" s="2"/>
      <c r="I5" s="2"/>
      <c r="J5" s="2"/>
      <c r="K5" s="2"/>
      <c r="L5" s="2"/>
      <c r="M5" s="2"/>
      <c r="N5" s="195" t="s">
        <v>114</v>
      </c>
      <c r="O5" s="195"/>
      <c r="P5" s="195"/>
      <c r="Q5" s="195"/>
      <c r="R5" s="195"/>
    </row>
    <row r="6" spans="2:21" ht="17.850000000000001" customHeight="1">
      <c r="B6" s="242" t="s">
        <v>117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5"/>
    </row>
    <row r="7" spans="2:21" ht="17.850000000000001" customHeight="1">
      <c r="B7" s="5" t="s">
        <v>70</v>
      </c>
      <c r="C7" s="226" t="s">
        <v>45</v>
      </c>
      <c r="D7" s="227"/>
      <c r="E7" s="228"/>
      <c r="F7" s="226" t="s">
        <v>48</v>
      </c>
      <c r="G7" s="227"/>
      <c r="H7" s="228"/>
      <c r="I7" s="226" t="s">
        <v>26</v>
      </c>
      <c r="J7" s="227"/>
      <c r="K7" s="227"/>
      <c r="L7" s="227"/>
      <c r="M7" s="227"/>
      <c r="N7" s="227"/>
      <c r="O7" s="227"/>
      <c r="P7" s="226" t="s">
        <v>32</v>
      </c>
      <c r="Q7" s="227"/>
      <c r="R7" s="229"/>
    </row>
    <row r="8" spans="2:21" ht="17.850000000000001" customHeight="1">
      <c r="B8" s="201" t="s">
        <v>34</v>
      </c>
      <c r="C8" s="6" t="s">
        <v>73</v>
      </c>
      <c r="D8" s="6" t="s">
        <v>64</v>
      </c>
      <c r="E8" s="6" t="s">
        <v>67</v>
      </c>
      <c r="F8" s="6" t="s">
        <v>73</v>
      </c>
      <c r="G8" s="6" t="s">
        <v>64</v>
      </c>
      <c r="H8" s="6" t="s">
        <v>67</v>
      </c>
      <c r="I8" s="179" t="s">
        <v>73</v>
      </c>
      <c r="J8" s="181"/>
      <c r="K8" s="179" t="s">
        <v>64</v>
      </c>
      <c r="L8" s="180"/>
      <c r="M8" s="7"/>
      <c r="N8" s="179" t="s">
        <v>67</v>
      </c>
      <c r="O8" s="181"/>
      <c r="P8" s="179" t="s">
        <v>66</v>
      </c>
      <c r="Q8" s="181"/>
      <c r="R8" s="8" t="s">
        <v>79</v>
      </c>
      <c r="S8" t="s">
        <v>61</v>
      </c>
    </row>
    <row r="9" spans="2:21" ht="17.850000000000001" customHeight="1">
      <c r="B9" s="203"/>
      <c r="C9" s="6">
        <v>76</v>
      </c>
      <c r="D9" s="6">
        <v>14</v>
      </c>
      <c r="E9" s="6">
        <v>0</v>
      </c>
      <c r="F9" s="6">
        <v>76</v>
      </c>
      <c r="G9" s="6">
        <v>30</v>
      </c>
      <c r="H9" s="11">
        <v>0</v>
      </c>
      <c r="I9" s="179">
        <v>76</v>
      </c>
      <c r="J9" s="181"/>
      <c r="K9" s="179">
        <v>12</v>
      </c>
      <c r="L9" s="180"/>
      <c r="M9" s="7"/>
      <c r="N9" s="179">
        <v>0</v>
      </c>
      <c r="O9" s="181"/>
      <c r="P9" s="179">
        <f>C9+D9+E9+F9+G9+H9+I9+K9+N9</f>
        <v>284</v>
      </c>
      <c r="Q9" s="181"/>
      <c r="R9" s="13">
        <f>+P9+수!R9</f>
        <v>1656</v>
      </c>
    </row>
    <row r="10" spans="2:21" ht="17.850000000000001" customHeight="1">
      <c r="B10" s="201" t="s">
        <v>41</v>
      </c>
      <c r="C10" s="217" t="str">
        <f>+주간식단표!F5</f>
        <v>잡곡밥/호두죽</v>
      </c>
      <c r="D10" s="218"/>
      <c r="E10" s="219"/>
      <c r="F10" s="217" t="str">
        <f>+주간식단표!F11</f>
        <v>잡곡밥/홍합야채죽</v>
      </c>
      <c r="G10" s="218"/>
      <c r="H10" s="219"/>
      <c r="I10" s="217" t="str">
        <f>+주간식단표!F17</f>
        <v>잡곡밥/흑임자죽</v>
      </c>
      <c r="J10" s="218"/>
      <c r="K10" s="218"/>
      <c r="L10" s="218"/>
      <c r="M10" s="218"/>
      <c r="N10" s="218"/>
      <c r="O10" s="219"/>
      <c r="P10" s="179">
        <f>+C9+F9+I9</f>
        <v>228</v>
      </c>
      <c r="Q10" s="181"/>
      <c r="R10" s="13">
        <f>+P10+수!R10</f>
        <v>1368</v>
      </c>
    </row>
    <row r="11" spans="2:21" ht="17.850000000000001" customHeight="1">
      <c r="B11" s="202"/>
      <c r="C11" s="182" t="str">
        <f>+주간식단표!F6</f>
        <v>홍합두부탕국</v>
      </c>
      <c r="D11" s="183"/>
      <c r="E11" s="184"/>
      <c r="F11" s="182" t="str">
        <f>+주간식단표!F12</f>
        <v>계란국</v>
      </c>
      <c r="G11" s="183"/>
      <c r="H11" s="184"/>
      <c r="I11" s="182" t="str">
        <f>+주간식단표!F18</f>
        <v>바지락쑥국</v>
      </c>
      <c r="J11" s="183"/>
      <c r="K11" s="183"/>
      <c r="L11" s="183"/>
      <c r="M11" s="183"/>
      <c r="N11" s="183"/>
      <c r="O11" s="184"/>
      <c r="P11" s="179" t="s">
        <v>94</v>
      </c>
      <c r="Q11" s="180"/>
      <c r="R11" s="205"/>
    </row>
    <row r="12" spans="2:21" ht="17.850000000000001" customHeight="1">
      <c r="B12" s="202"/>
      <c r="C12" s="182" t="str">
        <f>+주간식단표!F7</f>
        <v>훈제오리참나물무침</v>
      </c>
      <c r="D12" s="183"/>
      <c r="E12" s="184"/>
      <c r="F12" s="182" t="str">
        <f>+주간식단표!F13</f>
        <v>하이라이스</v>
      </c>
      <c r="G12" s="183"/>
      <c r="H12" s="184"/>
      <c r="I12" s="182" t="str">
        <f>+주간식단표!F19</f>
        <v>쇠고기팽이볶음</v>
      </c>
      <c r="J12" s="183"/>
      <c r="K12" s="183"/>
      <c r="L12" s="183"/>
      <c r="M12" s="183"/>
      <c r="N12" s="183"/>
      <c r="O12" s="184"/>
      <c r="P12" s="217" t="s">
        <v>92</v>
      </c>
      <c r="Q12" s="219"/>
      <c r="R12" s="55" t="s">
        <v>17</v>
      </c>
    </row>
    <row r="13" spans="2:21" ht="17.850000000000001" customHeight="1">
      <c r="B13" s="202"/>
      <c r="C13" s="182" t="str">
        <f>+주간식단표!F8</f>
        <v>민들레나물볶음</v>
      </c>
      <c r="D13" s="183"/>
      <c r="E13" s="184"/>
      <c r="F13" s="182" t="str">
        <f>+주간식단표!F14</f>
        <v>삼치구이</v>
      </c>
      <c r="G13" s="183"/>
      <c r="H13" s="184"/>
      <c r="I13" s="182" t="str">
        <f>+주간식단표!F20</f>
        <v>상추샐러드</v>
      </c>
      <c r="J13" s="183"/>
      <c r="K13" s="183"/>
      <c r="L13" s="183"/>
      <c r="M13" s="183"/>
      <c r="N13" s="183"/>
      <c r="O13" s="184"/>
      <c r="P13" s="182" t="s">
        <v>43</v>
      </c>
      <c r="Q13" s="184"/>
      <c r="R13" s="56" t="s">
        <v>61</v>
      </c>
      <c r="U13" s="60" t="s">
        <v>61</v>
      </c>
    </row>
    <row r="14" spans="2:21" ht="17.850000000000001" customHeight="1">
      <c r="B14" s="202"/>
      <c r="C14" s="182" t="str">
        <f>+주간식단표!F9</f>
        <v>김구이</v>
      </c>
      <c r="D14" s="183"/>
      <c r="E14" s="184"/>
      <c r="F14" s="182" t="str">
        <f>+주간식단표!F15</f>
        <v>어묵콩나물찜</v>
      </c>
      <c r="G14" s="183"/>
      <c r="H14" s="184"/>
      <c r="I14" s="182" t="str">
        <f>+주간식단표!F21</f>
        <v>민물새우무조림</v>
      </c>
      <c r="J14" s="183"/>
      <c r="K14" s="183"/>
      <c r="L14" s="183"/>
      <c r="M14" s="183"/>
      <c r="N14" s="183"/>
      <c r="O14" s="184"/>
      <c r="P14" s="156" t="s">
        <v>88</v>
      </c>
      <c r="Q14" s="157"/>
      <c r="R14" s="66" t="str">
        <f>+주간식단표!F24</f>
        <v>크림슨포도</v>
      </c>
    </row>
    <row r="15" spans="2:21" ht="17.850000000000001" customHeight="1">
      <c r="B15" s="203"/>
      <c r="C15" s="156" t="str">
        <f>+주간식단표!F10</f>
        <v>배추김치</v>
      </c>
      <c r="D15" s="158"/>
      <c r="E15" s="157"/>
      <c r="F15" s="156" t="str">
        <f>+주간식단표!F16</f>
        <v>배추김치</v>
      </c>
      <c r="G15" s="158"/>
      <c r="H15" s="157"/>
      <c r="I15" s="156" t="str">
        <f>+주간식단표!F22</f>
        <v>배추김치</v>
      </c>
      <c r="J15" s="158"/>
      <c r="K15" s="158"/>
      <c r="L15" s="158"/>
      <c r="M15" s="158"/>
      <c r="N15" s="158"/>
      <c r="O15" s="157"/>
      <c r="P15" s="220" t="s">
        <v>52</v>
      </c>
      <c r="Q15" s="221"/>
      <c r="R15" s="222"/>
    </row>
    <row r="16" spans="2:21" ht="17.850000000000001" customHeight="1">
      <c r="B16" s="201" t="s">
        <v>16</v>
      </c>
      <c r="C16" s="179" t="s">
        <v>95</v>
      </c>
      <c r="D16" s="181"/>
      <c r="E16" s="11">
        <v>45</v>
      </c>
      <c r="F16" s="179" t="s">
        <v>95</v>
      </c>
      <c r="G16" s="181"/>
      <c r="H16" s="11">
        <v>45</v>
      </c>
      <c r="I16" s="179" t="s">
        <v>95</v>
      </c>
      <c r="J16" s="180"/>
      <c r="K16" s="180"/>
      <c r="L16" s="181"/>
      <c r="M16" s="7"/>
      <c r="N16" s="179">
        <v>45</v>
      </c>
      <c r="O16" s="181"/>
      <c r="P16" s="163" t="s">
        <v>61</v>
      </c>
      <c r="Q16" s="164"/>
      <c r="R16" s="166"/>
    </row>
    <row r="17" spans="2:21" ht="17.850000000000001" customHeight="1">
      <c r="B17" s="202"/>
      <c r="C17" s="179" t="s">
        <v>106</v>
      </c>
      <c r="D17" s="181"/>
      <c r="E17" s="11">
        <v>17</v>
      </c>
      <c r="F17" s="179" t="s">
        <v>106</v>
      </c>
      <c r="G17" s="181"/>
      <c r="H17" s="11">
        <v>17</v>
      </c>
      <c r="I17" s="179" t="s">
        <v>106</v>
      </c>
      <c r="J17" s="180"/>
      <c r="K17" s="180"/>
      <c r="L17" s="181"/>
      <c r="M17" s="7"/>
      <c r="N17" s="179">
        <v>17</v>
      </c>
      <c r="O17" s="181"/>
      <c r="P17" s="163" t="s">
        <v>61</v>
      </c>
      <c r="Q17" s="164"/>
      <c r="R17" s="166"/>
    </row>
    <row r="18" spans="2:21" ht="17.850000000000001" customHeight="1">
      <c r="B18" s="202"/>
      <c r="C18" s="179" t="s">
        <v>35</v>
      </c>
      <c r="D18" s="181"/>
      <c r="E18" s="11">
        <v>0</v>
      </c>
      <c r="F18" s="179" t="s">
        <v>35</v>
      </c>
      <c r="G18" s="181"/>
      <c r="H18" s="11">
        <v>0</v>
      </c>
      <c r="I18" s="179" t="s">
        <v>35</v>
      </c>
      <c r="J18" s="180"/>
      <c r="K18" s="180"/>
      <c r="L18" s="181"/>
      <c r="M18" s="7"/>
      <c r="N18" s="179">
        <v>0</v>
      </c>
      <c r="O18" s="181"/>
      <c r="P18" s="163"/>
      <c r="Q18" s="164"/>
      <c r="R18" s="166"/>
    </row>
    <row r="19" spans="2:21" ht="17.850000000000001" customHeight="1">
      <c r="B19" s="202"/>
      <c r="C19" s="179" t="s">
        <v>10</v>
      </c>
      <c r="D19" s="181"/>
      <c r="E19" s="11">
        <v>0</v>
      </c>
      <c r="F19" s="179" t="s">
        <v>10</v>
      </c>
      <c r="G19" s="181"/>
      <c r="H19" s="11">
        <v>0</v>
      </c>
      <c r="I19" s="179" t="s">
        <v>10</v>
      </c>
      <c r="J19" s="180"/>
      <c r="K19" s="180"/>
      <c r="L19" s="181"/>
      <c r="M19" s="7"/>
      <c r="N19" s="179">
        <v>0</v>
      </c>
      <c r="O19" s="181"/>
      <c r="P19" s="163" t="s">
        <v>61</v>
      </c>
      <c r="Q19" s="164"/>
      <c r="R19" s="166"/>
    </row>
    <row r="20" spans="2:21" ht="17.850000000000001" customHeight="1">
      <c r="B20" s="202"/>
      <c r="C20" s="179" t="s">
        <v>28</v>
      </c>
      <c r="D20" s="181"/>
      <c r="E20" s="11">
        <v>13</v>
      </c>
      <c r="F20" s="179" t="s">
        <v>28</v>
      </c>
      <c r="G20" s="181"/>
      <c r="H20" s="11">
        <v>13</v>
      </c>
      <c r="I20" s="179" t="s">
        <v>28</v>
      </c>
      <c r="J20" s="180"/>
      <c r="K20" s="180"/>
      <c r="L20" s="181"/>
      <c r="M20" s="7"/>
      <c r="N20" s="179">
        <v>13</v>
      </c>
      <c r="O20" s="181"/>
      <c r="P20" s="163" t="s">
        <v>61</v>
      </c>
      <c r="Q20" s="164"/>
      <c r="R20" s="166"/>
    </row>
    <row r="21" spans="2:21" ht="17.850000000000001" customHeight="1">
      <c r="B21" s="202"/>
      <c r="C21" s="179" t="s">
        <v>109</v>
      </c>
      <c r="D21" s="181"/>
      <c r="E21" s="116">
        <v>1</v>
      </c>
      <c r="F21" s="179" t="s">
        <v>109</v>
      </c>
      <c r="G21" s="181"/>
      <c r="H21" s="11">
        <v>1</v>
      </c>
      <c r="I21" s="179" t="s">
        <v>109</v>
      </c>
      <c r="J21" s="257"/>
      <c r="K21" s="257"/>
      <c r="L21" s="181"/>
      <c r="M21" s="7"/>
      <c r="N21" s="179">
        <v>1</v>
      </c>
      <c r="O21" s="181"/>
      <c r="P21" s="163"/>
      <c r="Q21" s="164"/>
      <c r="R21" s="166"/>
    </row>
    <row r="22" spans="2:21" ht="17.850000000000001" customHeight="1">
      <c r="B22" s="202"/>
      <c r="C22" s="179" t="s">
        <v>7</v>
      </c>
      <c r="D22" s="181"/>
      <c r="E22" s="116">
        <v>0</v>
      </c>
      <c r="F22" s="179" t="s">
        <v>7</v>
      </c>
      <c r="G22" s="181"/>
      <c r="H22" s="116">
        <v>0</v>
      </c>
      <c r="I22" s="179" t="s">
        <v>7</v>
      </c>
      <c r="J22" s="180"/>
      <c r="K22" s="180"/>
      <c r="L22" s="181"/>
      <c r="M22" s="7"/>
      <c r="N22" s="215">
        <v>0</v>
      </c>
      <c r="O22" s="181"/>
      <c r="P22" s="163"/>
      <c r="Q22" s="164"/>
      <c r="R22" s="166"/>
    </row>
    <row r="23" spans="2:21" ht="13.35" customHeight="1">
      <c r="B23" s="51"/>
      <c r="C23" s="196" t="s">
        <v>158</v>
      </c>
      <c r="D23" s="197"/>
      <c r="E23" s="198"/>
      <c r="F23" s="196" t="s">
        <v>127</v>
      </c>
      <c r="G23" s="197"/>
      <c r="H23" s="198"/>
      <c r="I23" s="196" t="s">
        <v>152</v>
      </c>
      <c r="J23" s="197"/>
      <c r="K23" s="197"/>
      <c r="L23" s="197"/>
      <c r="M23" s="197"/>
      <c r="N23" s="197"/>
      <c r="O23" s="198"/>
      <c r="P23" s="163"/>
      <c r="Q23" s="164"/>
      <c r="R23" s="166"/>
    </row>
    <row r="24" spans="2:21" ht="13.35" customHeight="1">
      <c r="B24" s="52"/>
      <c r="C24" s="163" t="s">
        <v>61</v>
      </c>
      <c r="D24" s="164"/>
      <c r="E24" s="165"/>
      <c r="F24" s="163" t="s">
        <v>61</v>
      </c>
      <c r="G24" s="164"/>
      <c r="H24" s="165"/>
      <c r="I24" s="163"/>
      <c r="J24" s="164"/>
      <c r="K24" s="164"/>
      <c r="L24" s="164"/>
      <c r="M24" s="164"/>
      <c r="N24" s="164"/>
      <c r="O24" s="165"/>
      <c r="P24" s="163"/>
      <c r="Q24" s="164"/>
      <c r="R24" s="166"/>
    </row>
    <row r="25" spans="2:21" ht="13.35" customHeight="1">
      <c r="B25" s="52"/>
      <c r="C25" s="163" t="s">
        <v>61</v>
      </c>
      <c r="D25" s="164"/>
      <c r="E25" s="165"/>
      <c r="F25" s="163"/>
      <c r="G25" s="164"/>
      <c r="H25" s="165"/>
      <c r="I25" s="163"/>
      <c r="J25" s="164"/>
      <c r="K25" s="164"/>
      <c r="L25" s="164"/>
      <c r="M25" s="164"/>
      <c r="N25" s="164"/>
      <c r="O25" s="165"/>
      <c r="P25" s="163"/>
      <c r="Q25" s="164"/>
      <c r="R25" s="166"/>
    </row>
    <row r="26" spans="2:21" ht="13.35" customHeight="1">
      <c r="B26" s="52" t="s">
        <v>73</v>
      </c>
      <c r="C26" s="163" t="s">
        <v>61</v>
      </c>
      <c r="D26" s="164"/>
      <c r="E26" s="165"/>
      <c r="F26" s="163"/>
      <c r="G26" s="164"/>
      <c r="H26" s="165"/>
      <c r="I26" s="163"/>
      <c r="J26" s="164"/>
      <c r="K26" s="164"/>
      <c r="L26" s="164"/>
      <c r="M26" s="164"/>
      <c r="N26" s="164"/>
      <c r="O26" s="165"/>
      <c r="P26" s="163"/>
      <c r="Q26" s="164"/>
      <c r="R26" s="166"/>
    </row>
    <row r="27" spans="2:21" ht="13.35" customHeight="1">
      <c r="B27" s="52" t="s">
        <v>65</v>
      </c>
      <c r="C27" s="163" t="s">
        <v>61</v>
      </c>
      <c r="D27" s="164"/>
      <c r="E27" s="165"/>
      <c r="F27" s="163" t="s">
        <v>61</v>
      </c>
      <c r="G27" s="164"/>
      <c r="H27" s="165"/>
      <c r="I27" s="163" t="s">
        <v>61</v>
      </c>
      <c r="J27" s="164"/>
      <c r="K27" s="164"/>
      <c r="L27" s="164"/>
      <c r="M27" s="164"/>
      <c r="N27" s="164"/>
      <c r="O27" s="165"/>
      <c r="P27" s="163"/>
      <c r="Q27" s="164"/>
      <c r="R27" s="166"/>
    </row>
    <row r="28" spans="2:21" ht="13.35" customHeight="1">
      <c r="B28" s="52" t="s">
        <v>27</v>
      </c>
      <c r="C28" s="187" t="s">
        <v>61</v>
      </c>
      <c r="D28" s="188"/>
      <c r="E28" s="189"/>
      <c r="F28" s="163" t="s">
        <v>61</v>
      </c>
      <c r="G28" s="164"/>
      <c r="H28" s="165"/>
      <c r="I28" s="163" t="s">
        <v>61</v>
      </c>
      <c r="J28" s="164"/>
      <c r="K28" s="164"/>
      <c r="L28" s="164"/>
      <c r="M28" s="164"/>
      <c r="N28" s="164"/>
      <c r="O28" s="165"/>
      <c r="P28" s="163"/>
      <c r="Q28" s="164"/>
      <c r="R28" s="166"/>
    </row>
    <row r="29" spans="2:21" ht="13.35" customHeight="1">
      <c r="B29" s="52" t="s">
        <v>61</v>
      </c>
      <c r="C29" s="163" t="s">
        <v>61</v>
      </c>
      <c r="D29" s="164"/>
      <c r="E29" s="165"/>
      <c r="F29" s="163" t="s">
        <v>61</v>
      </c>
      <c r="G29" s="164"/>
      <c r="H29" s="165"/>
      <c r="I29" s="163" t="s">
        <v>61</v>
      </c>
      <c r="J29" s="164"/>
      <c r="K29" s="164"/>
      <c r="L29" s="164"/>
      <c r="M29" s="164"/>
      <c r="N29" s="164"/>
      <c r="O29" s="165"/>
      <c r="P29" s="163"/>
      <c r="Q29" s="164"/>
      <c r="R29" s="166"/>
    </row>
    <row r="30" spans="2:21" ht="13.35" customHeight="1">
      <c r="B30" s="52" t="s">
        <v>61</v>
      </c>
      <c r="C30" s="163" t="s">
        <v>61</v>
      </c>
      <c r="D30" s="164"/>
      <c r="E30" s="165"/>
      <c r="F30" s="163" t="s">
        <v>61</v>
      </c>
      <c r="G30" s="164"/>
      <c r="H30" s="165"/>
      <c r="I30" s="163" t="s">
        <v>61</v>
      </c>
      <c r="J30" s="164"/>
      <c r="K30" s="164"/>
      <c r="L30" s="164"/>
      <c r="M30" s="164"/>
      <c r="N30" s="164"/>
      <c r="O30" s="165"/>
      <c r="P30" s="170" t="s">
        <v>18</v>
      </c>
      <c r="Q30" s="171"/>
      <c r="R30" s="172"/>
      <c r="S30" s="67"/>
      <c r="T30" s="10" t="s">
        <v>61</v>
      </c>
      <c r="U30" s="10"/>
    </row>
    <row r="31" spans="2:21" ht="13.35" customHeight="1">
      <c r="B31" s="52"/>
      <c r="C31" s="163" t="s">
        <v>61</v>
      </c>
      <c r="D31" s="164"/>
      <c r="E31" s="165"/>
      <c r="F31" s="163" t="s">
        <v>61</v>
      </c>
      <c r="G31" s="164"/>
      <c r="H31" s="165"/>
      <c r="I31" s="182" t="s">
        <v>61</v>
      </c>
      <c r="J31" s="183"/>
      <c r="K31" s="183"/>
      <c r="L31" s="183"/>
      <c r="M31" s="183"/>
      <c r="N31" s="183"/>
      <c r="O31" s="184"/>
      <c r="P31" s="173" t="s">
        <v>151</v>
      </c>
      <c r="Q31" s="174"/>
      <c r="R31" s="175"/>
      <c r="S31" s="182" t="s">
        <v>61</v>
      </c>
      <c r="T31" s="183"/>
      <c r="U31" s="258"/>
    </row>
    <row r="32" spans="2:21" ht="13.35" customHeight="1">
      <c r="B32" s="53"/>
      <c r="C32" s="253" t="s">
        <v>61</v>
      </c>
      <c r="D32" s="254"/>
      <c r="E32" s="255"/>
      <c r="F32" s="253"/>
      <c r="G32" s="254"/>
      <c r="H32" s="255"/>
      <c r="I32" s="253" t="s">
        <v>61</v>
      </c>
      <c r="J32" s="254"/>
      <c r="K32" s="254"/>
      <c r="L32" s="254"/>
      <c r="M32" s="254"/>
      <c r="N32" s="254"/>
      <c r="O32" s="255"/>
      <c r="P32" s="163" t="s">
        <v>61</v>
      </c>
      <c r="Q32" s="164"/>
      <c r="R32" s="166"/>
    </row>
    <row r="33" spans="2:18" ht="13.35" customHeight="1">
      <c r="B33" s="256" t="s">
        <v>111</v>
      </c>
      <c r="C33" s="233"/>
      <c r="D33" s="233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4"/>
    </row>
    <row r="34" spans="2:18" ht="13.35" customHeight="1">
      <c r="B34" s="51" t="s">
        <v>70</v>
      </c>
      <c r="C34" s="179" t="s">
        <v>11</v>
      </c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205"/>
    </row>
    <row r="35" spans="2:18" ht="13.35" customHeight="1">
      <c r="B35" s="51" t="s">
        <v>98</v>
      </c>
      <c r="C35" s="160" t="s">
        <v>54</v>
      </c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2"/>
    </row>
    <row r="36" spans="2:18" ht="13.35" customHeight="1">
      <c r="B36" s="51" t="s">
        <v>15</v>
      </c>
      <c r="C36" s="160" t="s">
        <v>38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2"/>
    </row>
    <row r="37" spans="2:18" ht="13.35" customHeight="1">
      <c r="B37" s="201" t="s">
        <v>9</v>
      </c>
      <c r="C37" s="185" t="s">
        <v>40</v>
      </c>
      <c r="D37" s="204"/>
      <c r="E37" s="186"/>
      <c r="F37" s="185" t="s">
        <v>21</v>
      </c>
      <c r="G37" s="186"/>
      <c r="H37" s="185" t="s">
        <v>12</v>
      </c>
      <c r="I37" s="204"/>
      <c r="J37" s="186"/>
      <c r="K37" s="185" t="s">
        <v>49</v>
      </c>
      <c r="L37" s="207"/>
      <c r="M37" s="207"/>
      <c r="N37" s="207"/>
      <c r="O37" s="208"/>
      <c r="P37" s="185" t="s">
        <v>85</v>
      </c>
      <c r="Q37" s="204"/>
      <c r="R37" s="206"/>
    </row>
    <row r="38" spans="2:18" ht="13.35" customHeight="1">
      <c r="B38" s="202"/>
      <c r="C38" s="250" t="s">
        <v>61</v>
      </c>
      <c r="D38" s="213"/>
      <c r="E38" s="214"/>
      <c r="F38" s="250" t="s">
        <v>61</v>
      </c>
      <c r="G38" s="214"/>
      <c r="H38" s="250" t="s">
        <v>61</v>
      </c>
      <c r="I38" s="213"/>
      <c r="J38" s="214"/>
      <c r="K38" s="250" t="s">
        <v>61</v>
      </c>
      <c r="L38" s="213"/>
      <c r="M38" s="213"/>
      <c r="N38" s="213"/>
      <c r="O38" s="214"/>
      <c r="P38" s="250" t="s">
        <v>61</v>
      </c>
      <c r="Q38" s="213"/>
      <c r="R38" s="249"/>
    </row>
    <row r="39" spans="2:18" ht="13.35" customHeight="1">
      <c r="B39" s="201"/>
      <c r="C39" s="179"/>
      <c r="D39" s="180"/>
      <c r="E39" s="181"/>
      <c r="F39" s="156"/>
      <c r="G39" s="157"/>
      <c r="H39" s="156"/>
      <c r="I39" s="158"/>
      <c r="J39" s="157"/>
      <c r="K39" s="179"/>
      <c r="L39" s="180"/>
      <c r="M39" s="180"/>
      <c r="N39" s="180"/>
      <c r="O39" s="181"/>
      <c r="P39" s="156"/>
      <c r="Q39" s="158"/>
      <c r="R39" s="159"/>
    </row>
    <row r="40" spans="2:18" ht="13.35" customHeight="1">
      <c r="B40" s="201"/>
      <c r="C40" s="179"/>
      <c r="D40" s="180"/>
      <c r="E40" s="181"/>
      <c r="F40" s="156"/>
      <c r="G40" s="157"/>
      <c r="H40" s="156"/>
      <c r="I40" s="158"/>
      <c r="J40" s="157"/>
      <c r="K40" s="179"/>
      <c r="L40" s="180"/>
      <c r="M40" s="180"/>
      <c r="N40" s="180"/>
      <c r="O40" s="181"/>
      <c r="P40" s="156"/>
      <c r="Q40" s="158"/>
      <c r="R40" s="159"/>
    </row>
    <row r="41" spans="2:18" ht="13.35" customHeight="1">
      <c r="B41" s="202"/>
      <c r="C41" s="179" t="s">
        <v>61</v>
      </c>
      <c r="D41" s="180"/>
      <c r="E41" s="181"/>
      <c r="F41" s="156" t="s">
        <v>61</v>
      </c>
      <c r="G41" s="157"/>
      <c r="H41" s="156" t="s">
        <v>61</v>
      </c>
      <c r="I41" s="158"/>
      <c r="J41" s="157"/>
      <c r="K41" s="179" t="s">
        <v>61</v>
      </c>
      <c r="L41" s="180"/>
      <c r="M41" s="180"/>
      <c r="N41" s="180"/>
      <c r="O41" s="181"/>
      <c r="P41" s="179" t="s">
        <v>61</v>
      </c>
      <c r="Q41" s="180"/>
      <c r="R41" s="205"/>
    </row>
    <row r="42" spans="2:18" ht="13.35" customHeight="1">
      <c r="B42" s="203"/>
      <c r="C42" s="209" t="s">
        <v>61</v>
      </c>
      <c r="D42" s="210"/>
      <c r="E42" s="211"/>
      <c r="F42" s="179" t="s">
        <v>61</v>
      </c>
      <c r="G42" s="181"/>
      <c r="H42" s="179" t="s">
        <v>61</v>
      </c>
      <c r="I42" s="180"/>
      <c r="J42" s="181"/>
      <c r="K42" s="251" t="s">
        <v>61</v>
      </c>
      <c r="L42" s="195"/>
      <c r="M42" s="195"/>
      <c r="N42" s="195"/>
      <c r="O42" s="252"/>
      <c r="P42" s="193" t="s">
        <v>61</v>
      </c>
      <c r="Q42" s="161"/>
      <c r="R42" s="162"/>
    </row>
    <row r="43" spans="2:18" ht="13.35" customHeight="1">
      <c r="B43" s="199" t="s">
        <v>61</v>
      </c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</row>
    <row r="44" spans="2:18" ht="13.35" customHeight="1"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</row>
  </sheetData>
  <mergeCells count="157">
    <mergeCell ref="S31:U31"/>
    <mergeCell ref="B10:B15"/>
    <mergeCell ref="P12:Q12"/>
    <mergeCell ref="P13:Q13"/>
    <mergeCell ref="P14:Q14"/>
    <mergeCell ref="I14:O14"/>
    <mergeCell ref="P10:Q10"/>
    <mergeCell ref="C11:E11"/>
    <mergeCell ref="F11:H11"/>
    <mergeCell ref="I11:O11"/>
    <mergeCell ref="F13:H13"/>
    <mergeCell ref="C10:E10"/>
    <mergeCell ref="F10:H10"/>
    <mergeCell ref="I10:O10"/>
    <mergeCell ref="C13:E13"/>
    <mergeCell ref="C14:E14"/>
    <mergeCell ref="F14:H14"/>
    <mergeCell ref="I13:O13"/>
    <mergeCell ref="P11:R11"/>
    <mergeCell ref="C12:E12"/>
    <mergeCell ref="F12:H12"/>
    <mergeCell ref="I12:O12"/>
    <mergeCell ref="C15:E15"/>
    <mergeCell ref="F15:H15"/>
    <mergeCell ref="B1:Q1"/>
    <mergeCell ref="P8:Q8"/>
    <mergeCell ref="N8:O8"/>
    <mergeCell ref="P9:Q9"/>
    <mergeCell ref="I8:J8"/>
    <mergeCell ref="K8:L8"/>
    <mergeCell ref="P7:R7"/>
    <mergeCell ref="B8:B9"/>
    <mergeCell ref="I9:J9"/>
    <mergeCell ref="K9:L9"/>
    <mergeCell ref="B6:R6"/>
    <mergeCell ref="I7:O7"/>
    <mergeCell ref="C5:F5"/>
    <mergeCell ref="O3:Q3"/>
    <mergeCell ref="J3:J4"/>
    <mergeCell ref="C7:E7"/>
    <mergeCell ref="F7:H7"/>
    <mergeCell ref="N9:O9"/>
    <mergeCell ref="N5:R5"/>
    <mergeCell ref="I15:O15"/>
    <mergeCell ref="P15:R15"/>
    <mergeCell ref="B16:B22"/>
    <mergeCell ref="P16:R16"/>
    <mergeCell ref="P17:R17"/>
    <mergeCell ref="P18:R18"/>
    <mergeCell ref="P19:R19"/>
    <mergeCell ref="P20:R20"/>
    <mergeCell ref="P21:R21"/>
    <mergeCell ref="P22:R22"/>
    <mergeCell ref="C20:D20"/>
    <mergeCell ref="F20:G20"/>
    <mergeCell ref="I20:L20"/>
    <mergeCell ref="N20:O20"/>
    <mergeCell ref="C21:D21"/>
    <mergeCell ref="F21:G21"/>
    <mergeCell ref="I21:L21"/>
    <mergeCell ref="N21:O21"/>
    <mergeCell ref="C23:E23"/>
    <mergeCell ref="F23:H23"/>
    <mergeCell ref="I23:O23"/>
    <mergeCell ref="P23:R23"/>
    <mergeCell ref="C27:E27"/>
    <mergeCell ref="F27:H27"/>
    <mergeCell ref="I27:O27"/>
    <mergeCell ref="P27:R27"/>
    <mergeCell ref="C22:D22"/>
    <mergeCell ref="C24:E24"/>
    <mergeCell ref="C25:E25"/>
    <mergeCell ref="C26:E26"/>
    <mergeCell ref="F24:H24"/>
    <mergeCell ref="F25:H25"/>
    <mergeCell ref="F26:H26"/>
    <mergeCell ref="I24:O24"/>
    <mergeCell ref="I25:O25"/>
    <mergeCell ref="I26:O26"/>
    <mergeCell ref="P24:R24"/>
    <mergeCell ref="P25:R25"/>
    <mergeCell ref="P26:R26"/>
    <mergeCell ref="C28:E28"/>
    <mergeCell ref="F28:H28"/>
    <mergeCell ref="I28:O28"/>
    <mergeCell ref="P28:R28"/>
    <mergeCell ref="C29:E29"/>
    <mergeCell ref="F29:H29"/>
    <mergeCell ref="I29:O29"/>
    <mergeCell ref="P29:R29"/>
    <mergeCell ref="C30:E30"/>
    <mergeCell ref="F30:H30"/>
    <mergeCell ref="I30:O30"/>
    <mergeCell ref="P30:R30"/>
    <mergeCell ref="C31:E31"/>
    <mergeCell ref="F31:H31"/>
    <mergeCell ref="I31:O31"/>
    <mergeCell ref="P31:R31"/>
    <mergeCell ref="C32:E32"/>
    <mergeCell ref="F32:H32"/>
    <mergeCell ref="I32:O32"/>
    <mergeCell ref="P32:R32"/>
    <mergeCell ref="B33:R33"/>
    <mergeCell ref="C41:E41"/>
    <mergeCell ref="F41:G41"/>
    <mergeCell ref="H41:J41"/>
    <mergeCell ref="K41:O41"/>
    <mergeCell ref="P41:R41"/>
    <mergeCell ref="C42:E42"/>
    <mergeCell ref="F42:G42"/>
    <mergeCell ref="H42:J42"/>
    <mergeCell ref="K42:O42"/>
    <mergeCell ref="P42:R42"/>
    <mergeCell ref="C37:E37"/>
    <mergeCell ref="F37:G37"/>
    <mergeCell ref="H37:J37"/>
    <mergeCell ref="K37:O37"/>
    <mergeCell ref="P37:R37"/>
    <mergeCell ref="C38:E38"/>
    <mergeCell ref="F38:G38"/>
    <mergeCell ref="H38:J38"/>
    <mergeCell ref="K38:O38"/>
    <mergeCell ref="P38:R38"/>
    <mergeCell ref="B43:R44"/>
    <mergeCell ref="I19:L19"/>
    <mergeCell ref="N19:O19"/>
    <mergeCell ref="C16:D16"/>
    <mergeCell ref="F16:G16"/>
    <mergeCell ref="I16:L16"/>
    <mergeCell ref="N16:O16"/>
    <mergeCell ref="C17:D17"/>
    <mergeCell ref="F17:G17"/>
    <mergeCell ref="I17:L17"/>
    <mergeCell ref="N17:O17"/>
    <mergeCell ref="F22:G22"/>
    <mergeCell ref="I22:L22"/>
    <mergeCell ref="N22:O22"/>
    <mergeCell ref="C18:D18"/>
    <mergeCell ref="F18:G18"/>
    <mergeCell ref="I18:L18"/>
    <mergeCell ref="N18:O18"/>
    <mergeCell ref="C19:D19"/>
    <mergeCell ref="F19:G19"/>
    <mergeCell ref="C34:R34"/>
    <mergeCell ref="C35:R35"/>
    <mergeCell ref="C36:R36"/>
    <mergeCell ref="B37:B42"/>
    <mergeCell ref="C39:E39"/>
    <mergeCell ref="C40:E40"/>
    <mergeCell ref="F39:G39"/>
    <mergeCell ref="F40:G40"/>
    <mergeCell ref="H39:J39"/>
    <mergeCell ref="H40:J40"/>
    <mergeCell ref="K39:O39"/>
    <mergeCell ref="K40:O40"/>
    <mergeCell ref="P39:R39"/>
    <mergeCell ref="P40:R40"/>
  </mergeCells>
  <phoneticPr fontId="43" type="noConversion"/>
  <pageMargins left="0.51" right="0.2362204724409449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Z44"/>
  <sheetViews>
    <sheetView topLeftCell="A6" workbookViewId="0">
      <selection activeCell="B1" sqref="B1:R42"/>
    </sheetView>
  </sheetViews>
  <sheetFormatPr defaultColWidth="8.88671875" defaultRowHeight="13.5"/>
  <cols>
    <col min="1" max="1" width="3" style="60" customWidth="1"/>
    <col min="2" max="2" width="8.44140625" customWidth="1"/>
    <col min="3" max="8" width="5.5546875" customWidth="1"/>
    <col min="9" max="9" width="2.77734375" customWidth="1"/>
    <col min="10" max="10" width="3.5546875" customWidth="1"/>
    <col min="11" max="11" width="2.77734375" customWidth="1"/>
    <col min="12" max="12" width="3.5546875" customWidth="1"/>
    <col min="13" max="13" width="1.21875" hidden="1" customWidth="1"/>
    <col min="14" max="15" width="2.77734375" customWidth="1"/>
    <col min="16" max="17" width="3.5546875" customWidth="1"/>
    <col min="18" max="18" width="9.77734375" customWidth="1"/>
  </cols>
  <sheetData>
    <row r="1" spans="2:22" ht="35.25" customHeight="1">
      <c r="B1" s="191" t="s">
        <v>131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</row>
    <row r="2" spans="2:22" ht="22.5" customHeight="1"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"/>
    </row>
    <row r="3" spans="2:22" ht="22.5" customHeight="1">
      <c r="B3" s="2"/>
      <c r="C3" s="2"/>
      <c r="D3" s="2"/>
      <c r="E3" s="2"/>
      <c r="F3" s="3"/>
      <c r="G3" s="3"/>
      <c r="H3" s="3"/>
      <c r="I3" s="3"/>
      <c r="J3" s="192" t="s">
        <v>61</v>
      </c>
      <c r="K3" s="72" t="s">
        <v>61</v>
      </c>
      <c r="L3" s="72"/>
      <c r="M3" s="72"/>
      <c r="N3" s="76" t="s">
        <v>62</v>
      </c>
      <c r="O3" s="179" t="s">
        <v>37</v>
      </c>
      <c r="P3" s="180"/>
      <c r="Q3" s="181"/>
      <c r="R3" s="11" t="s">
        <v>44</v>
      </c>
    </row>
    <row r="4" spans="2:22" ht="36.950000000000003" customHeight="1">
      <c r="B4" s="2"/>
      <c r="C4" s="2"/>
      <c r="D4" s="2"/>
      <c r="E4" s="2"/>
      <c r="F4" s="3"/>
      <c r="G4" s="3"/>
      <c r="H4" s="3"/>
      <c r="I4" s="3"/>
      <c r="J4" s="192"/>
      <c r="K4" s="10"/>
      <c r="L4" s="10"/>
      <c r="M4" s="10"/>
      <c r="N4" s="77" t="s">
        <v>77</v>
      </c>
      <c r="O4" s="43"/>
      <c r="P4" s="44"/>
      <c r="Q4" s="45"/>
      <c r="R4" s="42"/>
    </row>
    <row r="5" spans="2:22" ht="19.5" customHeight="1">
      <c r="B5" s="4" t="s">
        <v>120</v>
      </c>
      <c r="C5" s="216">
        <f>목!C5+1</f>
        <v>44610</v>
      </c>
      <c r="D5" s="216"/>
      <c r="E5" s="216"/>
      <c r="F5" s="216"/>
      <c r="G5" s="2"/>
      <c r="H5" s="2"/>
      <c r="I5" s="2"/>
      <c r="J5" s="2"/>
      <c r="K5" s="2"/>
      <c r="L5" s="2"/>
      <c r="M5" s="2"/>
      <c r="N5" s="195" t="s">
        <v>114</v>
      </c>
      <c r="O5" s="195"/>
      <c r="P5" s="195"/>
      <c r="Q5" s="195"/>
      <c r="R5" s="195"/>
    </row>
    <row r="6" spans="2:22" ht="17.850000000000001" customHeight="1">
      <c r="B6" s="242" t="s">
        <v>117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5"/>
    </row>
    <row r="7" spans="2:22" ht="17.850000000000001" customHeight="1">
      <c r="B7" s="5" t="s">
        <v>70</v>
      </c>
      <c r="C7" s="226" t="s">
        <v>45</v>
      </c>
      <c r="D7" s="227"/>
      <c r="E7" s="228"/>
      <c r="F7" s="226" t="s">
        <v>48</v>
      </c>
      <c r="G7" s="227"/>
      <c r="H7" s="228"/>
      <c r="I7" s="226" t="s">
        <v>26</v>
      </c>
      <c r="J7" s="227"/>
      <c r="K7" s="227"/>
      <c r="L7" s="227"/>
      <c r="M7" s="227"/>
      <c r="N7" s="227"/>
      <c r="O7" s="227"/>
      <c r="P7" s="226" t="s">
        <v>32</v>
      </c>
      <c r="Q7" s="227"/>
      <c r="R7" s="229"/>
    </row>
    <row r="8" spans="2:22" ht="17.850000000000001" customHeight="1">
      <c r="B8" s="201" t="s">
        <v>34</v>
      </c>
      <c r="C8" s="6" t="s">
        <v>73</v>
      </c>
      <c r="D8" s="6" t="s">
        <v>64</v>
      </c>
      <c r="E8" s="6" t="s">
        <v>67</v>
      </c>
      <c r="F8" s="6" t="s">
        <v>73</v>
      </c>
      <c r="G8" s="6" t="s">
        <v>64</v>
      </c>
      <c r="H8" s="6" t="s">
        <v>67</v>
      </c>
      <c r="I8" s="179" t="s">
        <v>73</v>
      </c>
      <c r="J8" s="181"/>
      <c r="K8" s="179" t="s">
        <v>64</v>
      </c>
      <c r="L8" s="180"/>
      <c r="M8" s="7"/>
      <c r="N8" s="179" t="s">
        <v>67</v>
      </c>
      <c r="O8" s="181"/>
      <c r="P8" s="179" t="s">
        <v>66</v>
      </c>
      <c r="Q8" s="181"/>
      <c r="R8" s="8" t="s">
        <v>79</v>
      </c>
    </row>
    <row r="9" spans="2:22" ht="17.850000000000001" customHeight="1">
      <c r="B9" s="203"/>
      <c r="C9" s="6">
        <v>76</v>
      </c>
      <c r="D9" s="11">
        <v>14</v>
      </c>
      <c r="E9" s="6">
        <v>0</v>
      </c>
      <c r="F9" s="11">
        <v>77</v>
      </c>
      <c r="G9" s="11">
        <v>31</v>
      </c>
      <c r="H9" s="11">
        <v>0</v>
      </c>
      <c r="I9" s="179">
        <v>77</v>
      </c>
      <c r="J9" s="181"/>
      <c r="K9" s="179">
        <v>1</v>
      </c>
      <c r="L9" s="180"/>
      <c r="M9" s="7"/>
      <c r="N9" s="179">
        <v>0</v>
      </c>
      <c r="O9" s="181"/>
      <c r="P9" s="179">
        <f>C9+D9+E9+F9+G9+H9+I9+K9+N9</f>
        <v>276</v>
      </c>
      <c r="Q9" s="181"/>
      <c r="R9" s="13">
        <f>+P9+목!R9</f>
        <v>1932</v>
      </c>
    </row>
    <row r="10" spans="2:22" ht="17.850000000000001" customHeight="1">
      <c r="B10" s="201" t="s">
        <v>41</v>
      </c>
      <c r="C10" s="217" t="str">
        <f>+주간식단표!G5</f>
        <v>잡곡밥/계란죽</v>
      </c>
      <c r="D10" s="218"/>
      <c r="E10" s="219"/>
      <c r="F10" s="217" t="str">
        <f>+주간식단표!G11</f>
        <v>잡곡밥/흑임자죽</v>
      </c>
      <c r="G10" s="218"/>
      <c r="H10" s="219"/>
      <c r="I10" s="217" t="str">
        <f>+주간식단표!G17</f>
        <v>잡곡밥/쇠고기야채죽</v>
      </c>
      <c r="J10" s="218"/>
      <c r="K10" s="218"/>
      <c r="L10" s="218"/>
      <c r="M10" s="218"/>
      <c r="N10" s="218"/>
      <c r="O10" s="219"/>
      <c r="P10" s="179">
        <f>+C9+F9+I9</f>
        <v>230</v>
      </c>
      <c r="Q10" s="181"/>
      <c r="R10" s="13">
        <f>+P10+목!R10</f>
        <v>1598</v>
      </c>
    </row>
    <row r="11" spans="2:22" ht="17.850000000000001" customHeight="1">
      <c r="B11" s="202"/>
      <c r="C11" s="182" t="str">
        <f>+주간식단표!G6</f>
        <v>조갯살미역국</v>
      </c>
      <c r="D11" s="183"/>
      <c r="E11" s="184"/>
      <c r="F11" s="182" t="str">
        <f>+주간식단표!G12</f>
        <v>버섯수제비국</v>
      </c>
      <c r="G11" s="183"/>
      <c r="H11" s="184"/>
      <c r="I11" s="182" t="str">
        <f>+주간식단표!G18</f>
        <v>쇠고기토란탕</v>
      </c>
      <c r="J11" s="183"/>
      <c r="K11" s="183"/>
      <c r="L11" s="183"/>
      <c r="M11" s="183"/>
      <c r="N11" s="183"/>
      <c r="O11" s="184"/>
      <c r="P11" s="179" t="s">
        <v>94</v>
      </c>
      <c r="Q11" s="180"/>
      <c r="R11" s="205"/>
    </row>
    <row r="12" spans="2:22" ht="17.850000000000001" customHeight="1">
      <c r="B12" s="202"/>
      <c r="C12" s="259" t="str">
        <f>+주간식단표!G7</f>
        <v>비엔나마늘쫑조림</v>
      </c>
      <c r="D12" s="260"/>
      <c r="E12" s="261"/>
      <c r="F12" s="182" t="str">
        <f>+주간식단표!G13</f>
        <v>시래기지짐</v>
      </c>
      <c r="G12" s="183"/>
      <c r="H12" s="184"/>
      <c r="I12" s="182" t="str">
        <f>+주간식단표!G19</f>
        <v>코다리엿장조림</v>
      </c>
      <c r="J12" s="183"/>
      <c r="K12" s="183"/>
      <c r="L12" s="183"/>
      <c r="M12" s="183"/>
      <c r="N12" s="183"/>
      <c r="O12" s="184"/>
      <c r="P12" s="217" t="s">
        <v>92</v>
      </c>
      <c r="Q12" s="219"/>
      <c r="R12" s="55" t="s">
        <v>84</v>
      </c>
    </row>
    <row r="13" spans="2:22" ht="17.850000000000001" customHeight="1">
      <c r="B13" s="202"/>
      <c r="C13" s="182" t="str">
        <f>+주간식단표!G8</f>
        <v>가지민찌굴소스볶음</v>
      </c>
      <c r="D13" s="183"/>
      <c r="E13" s="184"/>
      <c r="F13" s="182" t="str">
        <f>+주간식단표!G14</f>
        <v>물파래무침</v>
      </c>
      <c r="G13" s="183"/>
      <c r="H13" s="184"/>
      <c r="I13" s="182" t="str">
        <f>+주간식단표!G20</f>
        <v>새송이깻잎무침</v>
      </c>
      <c r="J13" s="183"/>
      <c r="K13" s="183"/>
      <c r="L13" s="183"/>
      <c r="M13" s="183"/>
      <c r="N13" s="183"/>
      <c r="O13" s="184"/>
      <c r="P13" s="182" t="s">
        <v>43</v>
      </c>
      <c r="Q13" s="184"/>
      <c r="R13" s="56" t="s">
        <v>61</v>
      </c>
    </row>
    <row r="14" spans="2:22" ht="17.850000000000001" customHeight="1">
      <c r="B14" s="202"/>
      <c r="C14" s="182" t="str">
        <f>+주간식단표!G9</f>
        <v>김구이</v>
      </c>
      <c r="D14" s="183"/>
      <c r="E14" s="184"/>
      <c r="F14" s="182" t="str">
        <f>+주간식단표!G15</f>
        <v>돈육파채볶음</v>
      </c>
      <c r="G14" s="183"/>
      <c r="H14" s="184"/>
      <c r="I14" s="182" t="str">
        <f>+주간식단표!G21</f>
        <v>고구마곤약조림</v>
      </c>
      <c r="J14" s="183"/>
      <c r="K14" s="183"/>
      <c r="L14" s="183"/>
      <c r="M14" s="183"/>
      <c r="N14" s="183"/>
      <c r="O14" s="184"/>
      <c r="P14" s="156" t="s">
        <v>88</v>
      </c>
      <c r="Q14" s="157"/>
      <c r="R14" s="65" t="str">
        <f>+주간식단표!G24</f>
        <v>팬케잌,우유</v>
      </c>
      <c r="V14" s="60" t="s">
        <v>61</v>
      </c>
    </row>
    <row r="15" spans="2:22" ht="17.850000000000001" customHeight="1">
      <c r="B15" s="203"/>
      <c r="C15" s="156" t="str">
        <f>+주간식단표!G10</f>
        <v>배추김치</v>
      </c>
      <c r="D15" s="158"/>
      <c r="E15" s="157"/>
      <c r="F15" s="156" t="str">
        <f>+주간식단표!G16</f>
        <v>배추김치</v>
      </c>
      <c r="G15" s="158"/>
      <c r="H15" s="157"/>
      <c r="I15" s="156" t="str">
        <f>+주간식단표!G22</f>
        <v>배추김치</v>
      </c>
      <c r="J15" s="158"/>
      <c r="K15" s="158"/>
      <c r="L15" s="158"/>
      <c r="M15" s="158"/>
      <c r="N15" s="158"/>
      <c r="O15" s="157"/>
      <c r="P15" s="232" t="s">
        <v>52</v>
      </c>
      <c r="Q15" s="233"/>
      <c r="R15" s="234"/>
    </row>
    <row r="16" spans="2:22" ht="17.850000000000001" customHeight="1">
      <c r="B16" s="201" t="s">
        <v>16</v>
      </c>
      <c r="C16" s="179" t="s">
        <v>95</v>
      </c>
      <c r="D16" s="181"/>
      <c r="E16" s="11">
        <v>45</v>
      </c>
      <c r="F16" s="179" t="s">
        <v>95</v>
      </c>
      <c r="G16" s="181"/>
      <c r="H16" s="11">
        <v>46</v>
      </c>
      <c r="I16" s="179" t="s">
        <v>95</v>
      </c>
      <c r="J16" s="180"/>
      <c r="K16" s="180"/>
      <c r="L16" s="181"/>
      <c r="M16" s="7"/>
      <c r="N16" s="179">
        <v>46</v>
      </c>
      <c r="O16" s="181"/>
      <c r="P16" s="163" t="s">
        <v>61</v>
      </c>
      <c r="Q16" s="164"/>
      <c r="R16" s="166"/>
    </row>
    <row r="17" spans="2:26" ht="17.850000000000001" customHeight="1">
      <c r="B17" s="202"/>
      <c r="C17" s="179" t="s">
        <v>106</v>
      </c>
      <c r="D17" s="181"/>
      <c r="E17" s="11">
        <v>17</v>
      </c>
      <c r="F17" s="179" t="s">
        <v>106</v>
      </c>
      <c r="G17" s="181"/>
      <c r="H17" s="11">
        <v>17</v>
      </c>
      <c r="I17" s="179" t="s">
        <v>106</v>
      </c>
      <c r="J17" s="180"/>
      <c r="K17" s="180"/>
      <c r="L17" s="181"/>
      <c r="M17" s="7"/>
      <c r="N17" s="179">
        <v>17</v>
      </c>
      <c r="O17" s="181"/>
      <c r="P17" s="163" t="s">
        <v>61</v>
      </c>
      <c r="Q17" s="164"/>
      <c r="R17" s="166"/>
    </row>
    <row r="18" spans="2:26" ht="17.850000000000001" customHeight="1">
      <c r="B18" s="202"/>
      <c r="C18" s="179" t="s">
        <v>35</v>
      </c>
      <c r="D18" s="181"/>
      <c r="E18" s="11" t="s">
        <v>61</v>
      </c>
      <c r="F18" s="179" t="s">
        <v>35</v>
      </c>
      <c r="G18" s="181"/>
      <c r="H18" s="11" t="s">
        <v>61</v>
      </c>
      <c r="I18" s="179" t="s">
        <v>35</v>
      </c>
      <c r="J18" s="180"/>
      <c r="K18" s="180"/>
      <c r="L18" s="181"/>
      <c r="M18" s="7"/>
      <c r="N18" s="179" t="s">
        <v>61</v>
      </c>
      <c r="O18" s="181"/>
      <c r="P18" s="163" t="s">
        <v>61</v>
      </c>
      <c r="Q18" s="164"/>
      <c r="R18" s="166"/>
    </row>
    <row r="19" spans="2:26" ht="17.850000000000001" customHeight="1">
      <c r="B19" s="202"/>
      <c r="C19" s="179" t="s">
        <v>10</v>
      </c>
      <c r="D19" s="181"/>
      <c r="E19" s="11" t="s">
        <v>61</v>
      </c>
      <c r="F19" s="179" t="s">
        <v>10</v>
      </c>
      <c r="G19" s="181"/>
      <c r="H19" s="11" t="s">
        <v>61</v>
      </c>
      <c r="I19" s="179" t="s">
        <v>10</v>
      </c>
      <c r="J19" s="180"/>
      <c r="K19" s="180"/>
      <c r="L19" s="181"/>
      <c r="M19" s="7"/>
      <c r="N19" s="179" t="s">
        <v>61</v>
      </c>
      <c r="O19" s="181"/>
      <c r="P19" s="163" t="s">
        <v>61</v>
      </c>
      <c r="Q19" s="164"/>
      <c r="R19" s="166"/>
      <c r="U19" s="60" t="s">
        <v>61</v>
      </c>
      <c r="Z19" s="60" t="s">
        <v>61</v>
      </c>
    </row>
    <row r="20" spans="2:26" ht="17.850000000000001" customHeight="1">
      <c r="B20" s="202"/>
      <c r="C20" s="179" t="s">
        <v>28</v>
      </c>
      <c r="D20" s="181"/>
      <c r="E20" s="11">
        <v>13</v>
      </c>
      <c r="F20" s="179" t="s">
        <v>28</v>
      </c>
      <c r="G20" s="181"/>
      <c r="H20" s="11">
        <v>13</v>
      </c>
      <c r="I20" s="179" t="s">
        <v>28</v>
      </c>
      <c r="J20" s="180"/>
      <c r="K20" s="180"/>
      <c r="L20" s="181"/>
      <c r="M20" s="7"/>
      <c r="N20" s="179">
        <v>13</v>
      </c>
      <c r="O20" s="181"/>
      <c r="P20" s="163" t="s">
        <v>61</v>
      </c>
      <c r="Q20" s="164"/>
      <c r="R20" s="166"/>
    </row>
    <row r="21" spans="2:26" ht="17.850000000000001" customHeight="1">
      <c r="B21" s="202"/>
      <c r="C21" s="179" t="s">
        <v>109</v>
      </c>
      <c r="D21" s="181"/>
      <c r="E21" s="11">
        <v>1</v>
      </c>
      <c r="F21" s="179" t="s">
        <v>109</v>
      </c>
      <c r="G21" s="181"/>
      <c r="H21" s="11">
        <v>1</v>
      </c>
      <c r="I21" s="179" t="s">
        <v>109</v>
      </c>
      <c r="J21" s="257"/>
      <c r="K21" s="257"/>
      <c r="L21" s="181"/>
      <c r="M21" s="7"/>
      <c r="N21" s="179">
        <v>1</v>
      </c>
      <c r="O21" s="181"/>
      <c r="P21" s="163"/>
      <c r="Q21" s="164"/>
      <c r="R21" s="166"/>
      <c r="U21" s="69" t="s">
        <v>81</v>
      </c>
      <c r="W21" s="60" t="s">
        <v>61</v>
      </c>
    </row>
    <row r="22" spans="2:26" ht="17.850000000000001" customHeight="1">
      <c r="B22" s="202"/>
      <c r="C22" s="179" t="s">
        <v>7</v>
      </c>
      <c r="D22" s="181"/>
      <c r="E22" s="116">
        <v>0</v>
      </c>
      <c r="F22" s="179" t="s">
        <v>7</v>
      </c>
      <c r="G22" s="181"/>
      <c r="H22" s="116">
        <v>0</v>
      </c>
      <c r="I22" s="179" t="s">
        <v>7</v>
      </c>
      <c r="J22" s="180"/>
      <c r="K22" s="180"/>
      <c r="L22" s="181"/>
      <c r="M22" s="7"/>
      <c r="N22" s="215">
        <v>0</v>
      </c>
      <c r="O22" s="181"/>
      <c r="P22" s="163"/>
      <c r="Q22" s="164"/>
      <c r="R22" s="166"/>
    </row>
    <row r="23" spans="2:26" ht="13.35" customHeight="1">
      <c r="B23" s="51"/>
      <c r="C23" s="196" t="s">
        <v>159</v>
      </c>
      <c r="D23" s="197"/>
      <c r="E23" s="198"/>
      <c r="F23" s="196" t="s">
        <v>127</v>
      </c>
      <c r="G23" s="197"/>
      <c r="H23" s="198"/>
      <c r="I23" s="243" t="s">
        <v>125</v>
      </c>
      <c r="J23" s="197"/>
      <c r="K23" s="197"/>
      <c r="L23" s="197"/>
      <c r="M23" s="197"/>
      <c r="N23" s="197"/>
      <c r="O23" s="198"/>
      <c r="P23" s="163"/>
      <c r="Q23" s="164"/>
      <c r="R23" s="166"/>
      <c r="V23" t="s">
        <v>61</v>
      </c>
    </row>
    <row r="24" spans="2:26" ht="13.35" customHeight="1">
      <c r="B24" s="52"/>
      <c r="C24" s="190"/>
      <c r="D24" s="164"/>
      <c r="E24" s="165"/>
      <c r="F24" s="190" t="s">
        <v>130</v>
      </c>
      <c r="G24" s="164"/>
      <c r="H24" s="165"/>
      <c r="I24" s="163"/>
      <c r="J24" s="164"/>
      <c r="K24" s="164"/>
      <c r="L24" s="164"/>
      <c r="M24" s="164"/>
      <c r="N24" s="164"/>
      <c r="O24" s="165"/>
      <c r="P24" s="163"/>
      <c r="Q24" s="164"/>
      <c r="R24" s="166"/>
    </row>
    <row r="25" spans="2:26" ht="13.35" customHeight="1">
      <c r="B25" s="52"/>
      <c r="C25" s="190"/>
      <c r="D25" s="164"/>
      <c r="E25" s="165"/>
      <c r="F25" s="163"/>
      <c r="G25" s="164"/>
      <c r="H25" s="165"/>
      <c r="I25" s="163"/>
      <c r="J25" s="164"/>
      <c r="K25" s="164"/>
      <c r="L25" s="164"/>
      <c r="M25" s="164"/>
      <c r="N25" s="164"/>
      <c r="O25" s="165"/>
      <c r="P25" s="163"/>
      <c r="Q25" s="164"/>
      <c r="R25" s="166"/>
    </row>
    <row r="26" spans="2:26" ht="13.35" customHeight="1">
      <c r="B26" s="52" t="s">
        <v>73</v>
      </c>
      <c r="C26" s="190"/>
      <c r="D26" s="164"/>
      <c r="E26" s="165"/>
      <c r="F26" s="163"/>
      <c r="G26" s="164"/>
      <c r="H26" s="165"/>
      <c r="I26" s="163"/>
      <c r="J26" s="164"/>
      <c r="K26" s="164"/>
      <c r="L26" s="164"/>
      <c r="M26" s="164"/>
      <c r="N26" s="164"/>
      <c r="O26" s="165"/>
      <c r="P26" s="163"/>
      <c r="Q26" s="164"/>
      <c r="R26" s="166"/>
    </row>
    <row r="27" spans="2:26" ht="13.35" customHeight="1">
      <c r="B27" s="52" t="s">
        <v>65</v>
      </c>
      <c r="C27" s="190"/>
      <c r="D27" s="164"/>
      <c r="E27" s="165"/>
      <c r="F27" s="163" t="s">
        <v>61</v>
      </c>
      <c r="G27" s="164"/>
      <c r="H27" s="165"/>
      <c r="I27" s="163" t="s">
        <v>61</v>
      </c>
      <c r="J27" s="164"/>
      <c r="K27" s="164"/>
      <c r="L27" s="164"/>
      <c r="M27" s="164"/>
      <c r="N27" s="164"/>
      <c r="O27" s="165"/>
      <c r="P27" s="163"/>
      <c r="Q27" s="164"/>
      <c r="R27" s="166"/>
    </row>
    <row r="28" spans="2:26" ht="13.35" customHeight="1">
      <c r="B28" s="52" t="s">
        <v>27</v>
      </c>
      <c r="C28" s="190"/>
      <c r="D28" s="164"/>
      <c r="E28" s="165"/>
      <c r="F28" s="163" t="s">
        <v>61</v>
      </c>
      <c r="G28" s="164"/>
      <c r="H28" s="165"/>
      <c r="I28" s="163" t="s">
        <v>61</v>
      </c>
      <c r="J28" s="164"/>
      <c r="K28" s="164"/>
      <c r="L28" s="164"/>
      <c r="M28" s="164"/>
      <c r="N28" s="164"/>
      <c r="O28" s="165"/>
      <c r="P28" s="163"/>
      <c r="Q28" s="164"/>
      <c r="R28" s="166"/>
    </row>
    <row r="29" spans="2:26" ht="13.35" customHeight="1">
      <c r="B29" s="52" t="s">
        <v>61</v>
      </c>
      <c r="C29" s="190"/>
      <c r="D29" s="164"/>
      <c r="E29" s="165"/>
      <c r="F29" s="163" t="s">
        <v>61</v>
      </c>
      <c r="G29" s="164"/>
      <c r="H29" s="165"/>
      <c r="I29" s="163" t="s">
        <v>61</v>
      </c>
      <c r="J29" s="164"/>
      <c r="K29" s="164"/>
      <c r="L29" s="164"/>
      <c r="M29" s="164"/>
      <c r="N29" s="164"/>
      <c r="O29" s="165"/>
      <c r="P29" s="163"/>
      <c r="Q29" s="164"/>
      <c r="R29" s="166"/>
    </row>
    <row r="30" spans="2:26" ht="13.35" customHeight="1">
      <c r="B30" s="52" t="s">
        <v>61</v>
      </c>
      <c r="C30" s="163" t="s">
        <v>61</v>
      </c>
      <c r="D30" s="164"/>
      <c r="E30" s="165"/>
      <c r="F30" s="163" t="s">
        <v>61</v>
      </c>
      <c r="G30" s="164"/>
      <c r="H30" s="165"/>
      <c r="I30" s="163" t="s">
        <v>61</v>
      </c>
      <c r="J30" s="164"/>
      <c r="K30" s="164"/>
      <c r="L30" s="164"/>
      <c r="M30" s="164"/>
      <c r="N30" s="164"/>
      <c r="O30" s="165"/>
      <c r="P30" s="170" t="s">
        <v>18</v>
      </c>
      <c r="Q30" s="171"/>
      <c r="R30" s="172"/>
    </row>
    <row r="31" spans="2:26" ht="13.35" customHeight="1">
      <c r="B31" s="52"/>
      <c r="C31" s="163" t="s">
        <v>61</v>
      </c>
      <c r="D31" s="164"/>
      <c r="E31" s="165"/>
      <c r="F31" s="163" t="s">
        <v>61</v>
      </c>
      <c r="G31" s="164"/>
      <c r="H31" s="165"/>
      <c r="I31" s="163" t="s">
        <v>61</v>
      </c>
      <c r="J31" s="164"/>
      <c r="K31" s="164"/>
      <c r="L31" s="164"/>
      <c r="M31" s="164"/>
      <c r="N31" s="164"/>
      <c r="O31" s="165"/>
      <c r="P31" s="173" t="s">
        <v>149</v>
      </c>
      <c r="Q31" s="174"/>
      <c r="R31" s="175"/>
    </row>
    <row r="32" spans="2:26" ht="13.35" customHeight="1">
      <c r="B32" s="53"/>
      <c r="C32" s="253" t="s">
        <v>61</v>
      </c>
      <c r="D32" s="254"/>
      <c r="E32" s="255"/>
      <c r="F32" s="253"/>
      <c r="G32" s="254"/>
      <c r="H32" s="255"/>
      <c r="I32" s="253" t="s">
        <v>61</v>
      </c>
      <c r="J32" s="254"/>
      <c r="K32" s="254"/>
      <c r="L32" s="254"/>
      <c r="M32" s="254"/>
      <c r="N32" s="254"/>
      <c r="O32" s="255"/>
      <c r="P32" s="163" t="s">
        <v>61</v>
      </c>
      <c r="Q32" s="164"/>
      <c r="R32" s="166"/>
    </row>
    <row r="33" spans="2:18" ht="13.35" customHeight="1">
      <c r="B33" s="256" t="s">
        <v>111</v>
      </c>
      <c r="C33" s="233"/>
      <c r="D33" s="233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4"/>
    </row>
    <row r="34" spans="2:18" ht="13.35" customHeight="1">
      <c r="B34" s="51" t="s">
        <v>70</v>
      </c>
      <c r="C34" s="179" t="s">
        <v>11</v>
      </c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205"/>
    </row>
    <row r="35" spans="2:18" ht="13.35" customHeight="1">
      <c r="B35" s="51" t="s">
        <v>98</v>
      </c>
      <c r="C35" s="160" t="s">
        <v>54</v>
      </c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2"/>
    </row>
    <row r="36" spans="2:18" ht="13.35" customHeight="1">
      <c r="B36" s="51" t="s">
        <v>15</v>
      </c>
      <c r="C36" s="160" t="s">
        <v>38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2"/>
    </row>
    <row r="37" spans="2:18" ht="13.35" customHeight="1">
      <c r="B37" s="201" t="s">
        <v>9</v>
      </c>
      <c r="C37" s="185" t="s">
        <v>40</v>
      </c>
      <c r="D37" s="204"/>
      <c r="E37" s="186"/>
      <c r="F37" s="185" t="s">
        <v>21</v>
      </c>
      <c r="G37" s="186"/>
      <c r="H37" s="185" t="s">
        <v>12</v>
      </c>
      <c r="I37" s="204"/>
      <c r="J37" s="186"/>
      <c r="K37" s="185" t="s">
        <v>49</v>
      </c>
      <c r="L37" s="207"/>
      <c r="M37" s="207"/>
      <c r="N37" s="207"/>
      <c r="O37" s="208"/>
      <c r="P37" s="185" t="s">
        <v>85</v>
      </c>
      <c r="Q37" s="204"/>
      <c r="R37" s="206"/>
    </row>
    <row r="38" spans="2:18" ht="13.35" customHeight="1">
      <c r="B38" s="202"/>
      <c r="C38" s="250" t="s">
        <v>61</v>
      </c>
      <c r="D38" s="213"/>
      <c r="E38" s="214"/>
      <c r="F38" s="250" t="s">
        <v>61</v>
      </c>
      <c r="G38" s="214"/>
      <c r="H38" s="250" t="s">
        <v>61</v>
      </c>
      <c r="I38" s="213"/>
      <c r="J38" s="214"/>
      <c r="K38" s="250" t="s">
        <v>61</v>
      </c>
      <c r="L38" s="213"/>
      <c r="M38" s="213"/>
      <c r="N38" s="213"/>
      <c r="O38" s="214"/>
      <c r="P38" s="250" t="s">
        <v>61</v>
      </c>
      <c r="Q38" s="213"/>
      <c r="R38" s="249"/>
    </row>
    <row r="39" spans="2:18" ht="13.35" customHeight="1">
      <c r="B39" s="201"/>
      <c r="C39" s="179"/>
      <c r="D39" s="180"/>
      <c r="E39" s="181"/>
      <c r="F39" s="156"/>
      <c r="G39" s="157"/>
      <c r="H39" s="156"/>
      <c r="I39" s="158"/>
      <c r="J39" s="157"/>
      <c r="K39" s="156"/>
      <c r="L39" s="158"/>
      <c r="M39" s="158"/>
      <c r="N39" s="158"/>
      <c r="O39" s="157"/>
      <c r="P39" s="156"/>
      <c r="Q39" s="158"/>
      <c r="R39" s="159"/>
    </row>
    <row r="40" spans="2:18" ht="13.35" customHeight="1">
      <c r="B40" s="201"/>
      <c r="C40" s="179"/>
      <c r="D40" s="180"/>
      <c r="E40" s="181"/>
      <c r="F40" s="156"/>
      <c r="G40" s="157"/>
      <c r="H40" s="156"/>
      <c r="I40" s="158"/>
      <c r="J40" s="157"/>
      <c r="K40" s="156"/>
      <c r="L40" s="158"/>
      <c r="M40" s="158"/>
      <c r="N40" s="158"/>
      <c r="O40" s="157"/>
      <c r="P40" s="156"/>
      <c r="Q40" s="158"/>
      <c r="R40" s="159"/>
    </row>
    <row r="41" spans="2:18" ht="13.35" customHeight="1">
      <c r="B41" s="202"/>
      <c r="C41" s="179" t="s">
        <v>61</v>
      </c>
      <c r="D41" s="180"/>
      <c r="E41" s="181"/>
      <c r="F41" s="156" t="s">
        <v>61</v>
      </c>
      <c r="G41" s="157"/>
      <c r="H41" s="156" t="s">
        <v>61</v>
      </c>
      <c r="I41" s="158"/>
      <c r="J41" s="157"/>
      <c r="K41" s="156" t="s">
        <v>61</v>
      </c>
      <c r="L41" s="158"/>
      <c r="M41" s="158"/>
      <c r="N41" s="158"/>
      <c r="O41" s="157"/>
      <c r="P41" s="156" t="s">
        <v>61</v>
      </c>
      <c r="Q41" s="158"/>
      <c r="R41" s="159"/>
    </row>
    <row r="42" spans="2:18" ht="13.35" customHeight="1">
      <c r="B42" s="203"/>
      <c r="C42" s="209" t="s">
        <v>61</v>
      </c>
      <c r="D42" s="210"/>
      <c r="E42" s="211"/>
      <c r="F42" s="179" t="s">
        <v>61</v>
      </c>
      <c r="G42" s="181"/>
      <c r="H42" s="179" t="s">
        <v>61</v>
      </c>
      <c r="I42" s="180"/>
      <c r="J42" s="181"/>
      <c r="K42" s="179" t="s">
        <v>61</v>
      </c>
      <c r="L42" s="180"/>
      <c r="M42" s="180"/>
      <c r="N42" s="180"/>
      <c r="O42" s="181"/>
      <c r="P42" s="179" t="s">
        <v>61</v>
      </c>
      <c r="Q42" s="180"/>
      <c r="R42" s="205"/>
    </row>
    <row r="43" spans="2:18">
      <c r="B43" s="199" t="s">
        <v>61</v>
      </c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</row>
    <row r="44" spans="2:18"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</row>
  </sheetData>
  <mergeCells count="157">
    <mergeCell ref="B10:B15"/>
    <mergeCell ref="P12:Q12"/>
    <mergeCell ref="P13:Q13"/>
    <mergeCell ref="P14:Q14"/>
    <mergeCell ref="C10:E10"/>
    <mergeCell ref="F11:H11"/>
    <mergeCell ref="I11:O11"/>
    <mergeCell ref="F10:H10"/>
    <mergeCell ref="I10:O10"/>
    <mergeCell ref="P10:Q10"/>
    <mergeCell ref="P15:R15"/>
    <mergeCell ref="C11:E11"/>
    <mergeCell ref="P11:R11"/>
    <mergeCell ref="F12:H12"/>
    <mergeCell ref="I12:O12"/>
    <mergeCell ref="F13:H13"/>
    <mergeCell ref="C14:E14"/>
    <mergeCell ref="F14:H14"/>
    <mergeCell ref="I14:O14"/>
    <mergeCell ref="C15:E15"/>
    <mergeCell ref="C13:E13"/>
    <mergeCell ref="F15:H15"/>
    <mergeCell ref="I15:O15"/>
    <mergeCell ref="I13:O13"/>
    <mergeCell ref="C12:E12"/>
    <mergeCell ref="I17:L17"/>
    <mergeCell ref="P21:R21"/>
    <mergeCell ref="C20:D20"/>
    <mergeCell ref="F20:G20"/>
    <mergeCell ref="I18:L18"/>
    <mergeCell ref="N18:O18"/>
    <mergeCell ref="C16:D16"/>
    <mergeCell ref="F16:G16"/>
    <mergeCell ref="B2:Q2"/>
    <mergeCell ref="C5:F5"/>
    <mergeCell ref="F7:H7"/>
    <mergeCell ref="P9:Q9"/>
    <mergeCell ref="I7:O7"/>
    <mergeCell ref="P7:R7"/>
    <mergeCell ref="B8:B9"/>
    <mergeCell ref="I9:J9"/>
    <mergeCell ref="B6:R6"/>
    <mergeCell ref="C7:E7"/>
    <mergeCell ref="P8:Q8"/>
    <mergeCell ref="K9:L9"/>
    <mergeCell ref="N9:O9"/>
    <mergeCell ref="I8:J8"/>
    <mergeCell ref="K8:L8"/>
    <mergeCell ref="N8:O8"/>
    <mergeCell ref="O3:Q3"/>
    <mergeCell ref="J3:J4"/>
    <mergeCell ref="N5:R5"/>
    <mergeCell ref="B16:B22"/>
    <mergeCell ref="P16:R16"/>
    <mergeCell ref="P19:R19"/>
    <mergeCell ref="P17:R17"/>
    <mergeCell ref="P18:R18"/>
    <mergeCell ref="P22:R22"/>
    <mergeCell ref="I16:L16"/>
    <mergeCell ref="N17:O17"/>
    <mergeCell ref="C18:D18"/>
    <mergeCell ref="F18:G18"/>
    <mergeCell ref="C21:D21"/>
    <mergeCell ref="F21:G21"/>
    <mergeCell ref="I21:L21"/>
    <mergeCell ref="N21:O21"/>
    <mergeCell ref="C19:D19"/>
    <mergeCell ref="F19:G19"/>
    <mergeCell ref="I19:L19"/>
    <mergeCell ref="N19:O19"/>
    <mergeCell ref="I20:L20"/>
    <mergeCell ref="N20:O20"/>
    <mergeCell ref="P20:R20"/>
    <mergeCell ref="N16:O16"/>
    <mergeCell ref="C17:D17"/>
    <mergeCell ref="F17:G17"/>
    <mergeCell ref="C23:E23"/>
    <mergeCell ref="F23:H23"/>
    <mergeCell ref="I23:O23"/>
    <mergeCell ref="P23:R23"/>
    <mergeCell ref="C22:D22"/>
    <mergeCell ref="F22:G22"/>
    <mergeCell ref="I22:L22"/>
    <mergeCell ref="N22:O22"/>
    <mergeCell ref="C27:E27"/>
    <mergeCell ref="F27:H27"/>
    <mergeCell ref="I27:O27"/>
    <mergeCell ref="P27:R27"/>
    <mergeCell ref="C24:E24"/>
    <mergeCell ref="C25:E25"/>
    <mergeCell ref="C26:E26"/>
    <mergeCell ref="F24:H24"/>
    <mergeCell ref="F25:H25"/>
    <mergeCell ref="F26:H26"/>
    <mergeCell ref="I24:O24"/>
    <mergeCell ref="I25:O25"/>
    <mergeCell ref="I26:O26"/>
    <mergeCell ref="P24:R24"/>
    <mergeCell ref="P25:R25"/>
    <mergeCell ref="P26:R26"/>
    <mergeCell ref="C28:E28"/>
    <mergeCell ref="F28:H28"/>
    <mergeCell ref="I28:O28"/>
    <mergeCell ref="P28:R28"/>
    <mergeCell ref="C29:E29"/>
    <mergeCell ref="F29:H29"/>
    <mergeCell ref="I29:O29"/>
    <mergeCell ref="P29:R29"/>
    <mergeCell ref="C30:E30"/>
    <mergeCell ref="F30:H30"/>
    <mergeCell ref="I30:O30"/>
    <mergeCell ref="P30:R30"/>
    <mergeCell ref="K38:O38"/>
    <mergeCell ref="P38:R38"/>
    <mergeCell ref="C31:E31"/>
    <mergeCell ref="F31:H31"/>
    <mergeCell ref="I31:O31"/>
    <mergeCell ref="P31:R31"/>
    <mergeCell ref="C32:E32"/>
    <mergeCell ref="F32:H32"/>
    <mergeCell ref="I32:O32"/>
    <mergeCell ref="P32:R32"/>
    <mergeCell ref="B33:R33"/>
    <mergeCell ref="B1:Q1"/>
    <mergeCell ref="B43:R44"/>
    <mergeCell ref="C41:E41"/>
    <mergeCell ref="F41:G41"/>
    <mergeCell ref="H41:J41"/>
    <mergeCell ref="K41:O41"/>
    <mergeCell ref="P41:R41"/>
    <mergeCell ref="C42:E42"/>
    <mergeCell ref="F42:G42"/>
    <mergeCell ref="H42:J42"/>
    <mergeCell ref="K42:O42"/>
    <mergeCell ref="C34:R34"/>
    <mergeCell ref="C35:R35"/>
    <mergeCell ref="C36:R36"/>
    <mergeCell ref="B37:B42"/>
    <mergeCell ref="C37:E37"/>
    <mergeCell ref="F37:G37"/>
    <mergeCell ref="H37:J37"/>
    <mergeCell ref="K37:O37"/>
    <mergeCell ref="P42:R42"/>
    <mergeCell ref="P37:R37"/>
    <mergeCell ref="C38:E38"/>
    <mergeCell ref="F38:G38"/>
    <mergeCell ref="H38:J38"/>
    <mergeCell ref="K39:O39"/>
    <mergeCell ref="K40:O40"/>
    <mergeCell ref="P39:R39"/>
    <mergeCell ref="P40:R40"/>
    <mergeCell ref="C39:E39"/>
    <mergeCell ref="C40:E40"/>
    <mergeCell ref="F39:G39"/>
    <mergeCell ref="F40:G40"/>
    <mergeCell ref="H39:J39"/>
    <mergeCell ref="H40:J40"/>
  </mergeCells>
  <phoneticPr fontId="43" type="noConversion"/>
  <pageMargins left="0.56999999999999995" right="0.23622047244094491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T44"/>
  <sheetViews>
    <sheetView topLeftCell="A5" workbookViewId="0">
      <selection activeCell="B1" sqref="B1:R42"/>
    </sheetView>
  </sheetViews>
  <sheetFormatPr defaultColWidth="8.88671875" defaultRowHeight="13.5"/>
  <cols>
    <col min="1" max="1" width="2.6640625" style="60" customWidth="1"/>
    <col min="2" max="2" width="8.44140625" customWidth="1"/>
    <col min="3" max="8" width="5.5546875" customWidth="1"/>
    <col min="9" max="9" width="2.77734375" customWidth="1"/>
    <col min="10" max="10" width="3.5546875" customWidth="1"/>
    <col min="11" max="11" width="2.77734375" customWidth="1"/>
    <col min="12" max="12" width="3.5546875" customWidth="1"/>
    <col min="13" max="13" width="1.21875" hidden="1" customWidth="1"/>
    <col min="14" max="15" width="2.77734375" customWidth="1"/>
    <col min="16" max="17" width="3.5546875" customWidth="1"/>
    <col min="18" max="18" width="9.5546875" customWidth="1"/>
  </cols>
  <sheetData>
    <row r="1" spans="2:19" ht="35.25" customHeight="1">
      <c r="B1" s="191" t="s">
        <v>113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"/>
    </row>
    <row r="2" spans="2:19" ht="22.5" customHeight="1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1"/>
    </row>
    <row r="3" spans="2:19" ht="22.5" customHeight="1">
      <c r="B3" s="2"/>
      <c r="C3" s="2"/>
      <c r="D3" s="2"/>
      <c r="E3" s="2"/>
      <c r="F3" s="3"/>
      <c r="G3" s="3"/>
      <c r="H3" s="3"/>
      <c r="I3" s="3"/>
      <c r="J3" s="192" t="s">
        <v>61</v>
      </c>
      <c r="K3" s="90" t="s">
        <v>31</v>
      </c>
      <c r="L3" s="90" t="s">
        <v>61</v>
      </c>
      <c r="M3" s="91"/>
      <c r="N3" s="76" t="s">
        <v>62</v>
      </c>
      <c r="O3" s="179" t="s">
        <v>37</v>
      </c>
      <c r="P3" s="180"/>
      <c r="Q3" s="181"/>
      <c r="R3" s="11" t="s">
        <v>44</v>
      </c>
    </row>
    <row r="4" spans="2:19" ht="36.950000000000003" customHeight="1">
      <c r="B4" s="2"/>
      <c r="C4" s="2"/>
      <c r="D4" s="2"/>
      <c r="E4" s="2"/>
      <c r="F4" s="3"/>
      <c r="G4" s="3"/>
      <c r="H4" s="3"/>
      <c r="I4" s="3"/>
      <c r="J4" s="192"/>
      <c r="K4" s="10"/>
      <c r="L4" s="10"/>
      <c r="M4" s="61"/>
      <c r="N4" s="77" t="s">
        <v>77</v>
      </c>
      <c r="O4" s="43"/>
      <c r="P4" s="44"/>
      <c r="Q4" s="45"/>
      <c r="R4" s="42"/>
    </row>
    <row r="5" spans="2:19" ht="19.5" customHeight="1">
      <c r="B5" s="4" t="s">
        <v>120</v>
      </c>
      <c r="C5" s="216">
        <f>금!C5+1</f>
        <v>44611</v>
      </c>
      <c r="D5" s="216"/>
      <c r="E5" s="216"/>
      <c r="F5" s="216"/>
      <c r="G5" s="2"/>
      <c r="H5" s="2"/>
      <c r="I5" s="2"/>
      <c r="J5" s="2"/>
      <c r="K5" s="2"/>
      <c r="L5" s="2"/>
      <c r="M5" s="2"/>
      <c r="N5" s="195" t="s">
        <v>114</v>
      </c>
      <c r="O5" s="195"/>
      <c r="P5" s="195"/>
      <c r="Q5" s="195"/>
      <c r="R5" s="195"/>
    </row>
    <row r="6" spans="2:19" ht="17.850000000000001" customHeight="1">
      <c r="B6" s="242" t="s">
        <v>117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5"/>
    </row>
    <row r="7" spans="2:19" ht="17.850000000000001" customHeight="1">
      <c r="B7" s="5" t="s">
        <v>70</v>
      </c>
      <c r="C7" s="226" t="s">
        <v>45</v>
      </c>
      <c r="D7" s="227"/>
      <c r="E7" s="228"/>
      <c r="F7" s="226" t="s">
        <v>48</v>
      </c>
      <c r="G7" s="227"/>
      <c r="H7" s="228"/>
      <c r="I7" s="226" t="s">
        <v>26</v>
      </c>
      <c r="J7" s="227"/>
      <c r="K7" s="227"/>
      <c r="L7" s="227"/>
      <c r="M7" s="227"/>
      <c r="N7" s="227"/>
      <c r="O7" s="227"/>
      <c r="P7" s="226" t="s">
        <v>32</v>
      </c>
      <c r="Q7" s="227"/>
      <c r="R7" s="229"/>
    </row>
    <row r="8" spans="2:19" ht="17.850000000000001" customHeight="1">
      <c r="B8" s="201" t="s">
        <v>34</v>
      </c>
      <c r="C8" s="6" t="s">
        <v>73</v>
      </c>
      <c r="D8" s="6" t="s">
        <v>64</v>
      </c>
      <c r="E8" s="6" t="s">
        <v>67</v>
      </c>
      <c r="F8" s="6" t="s">
        <v>73</v>
      </c>
      <c r="G8" s="6" t="s">
        <v>64</v>
      </c>
      <c r="H8" s="6" t="s">
        <v>67</v>
      </c>
      <c r="I8" s="179" t="s">
        <v>73</v>
      </c>
      <c r="J8" s="181"/>
      <c r="K8" s="179" t="s">
        <v>64</v>
      </c>
      <c r="L8" s="180"/>
      <c r="M8" s="7"/>
      <c r="N8" s="179" t="s">
        <v>67</v>
      </c>
      <c r="O8" s="181"/>
      <c r="P8" s="179" t="s">
        <v>66</v>
      </c>
      <c r="Q8" s="181"/>
      <c r="R8" s="8" t="s">
        <v>79</v>
      </c>
      <c r="S8" s="46" t="str">
        <f>+금!R8</f>
        <v>누계</v>
      </c>
    </row>
    <row r="9" spans="2:19" ht="17.850000000000001" customHeight="1">
      <c r="B9" s="203"/>
      <c r="C9" s="6">
        <v>77</v>
      </c>
      <c r="D9" s="6">
        <v>14</v>
      </c>
      <c r="E9" s="6">
        <v>0</v>
      </c>
      <c r="F9" s="6">
        <v>76</v>
      </c>
      <c r="G9" s="6">
        <v>18</v>
      </c>
      <c r="H9" s="11">
        <v>0</v>
      </c>
      <c r="I9" s="179">
        <v>76</v>
      </c>
      <c r="J9" s="181"/>
      <c r="K9" s="179">
        <v>11</v>
      </c>
      <c r="L9" s="180"/>
      <c r="M9" s="7"/>
      <c r="N9" s="179">
        <v>0</v>
      </c>
      <c r="O9" s="181"/>
      <c r="P9" s="179">
        <f>C9+D9+E9+F9+G9+H9+I9+K9+N9</f>
        <v>272</v>
      </c>
      <c r="Q9" s="181"/>
      <c r="R9" s="13">
        <f>+P9+금!R9</f>
        <v>2204</v>
      </c>
      <c r="S9" s="47">
        <v>0</v>
      </c>
    </row>
    <row r="10" spans="2:19" ht="17.850000000000001" customHeight="1">
      <c r="B10" s="201" t="s">
        <v>41</v>
      </c>
      <c r="C10" s="217" t="str">
        <f>+주간식단표!H5</f>
        <v>잡곡밥/아몬드죽</v>
      </c>
      <c r="D10" s="218"/>
      <c r="E10" s="219"/>
      <c r="F10" s="217" t="str">
        <f>+주간식단표!H11</f>
        <v>잡곡밥/참깨죽</v>
      </c>
      <c r="G10" s="218"/>
      <c r="H10" s="219"/>
      <c r="I10" s="217" t="str">
        <f>+주간식단표!H17</f>
        <v>잡곡밥/브로콜리죽</v>
      </c>
      <c r="J10" s="218"/>
      <c r="K10" s="218"/>
      <c r="L10" s="218"/>
      <c r="M10" s="218"/>
      <c r="N10" s="218"/>
      <c r="O10" s="219"/>
      <c r="P10" s="179">
        <f>+C9+F9+I9</f>
        <v>229</v>
      </c>
      <c r="Q10" s="181"/>
      <c r="R10" s="13">
        <f>+P10+금!R10</f>
        <v>1827</v>
      </c>
      <c r="S10">
        <v>0</v>
      </c>
    </row>
    <row r="11" spans="2:19" ht="17.850000000000001" customHeight="1">
      <c r="B11" s="202"/>
      <c r="C11" s="182" t="str">
        <f>+주간식단표!H6</f>
        <v>들깨무채국</v>
      </c>
      <c r="D11" s="183"/>
      <c r="E11" s="184"/>
      <c r="F11" s="182" t="str">
        <f>+주간식단표!H12</f>
        <v>등뼈우거지탕</v>
      </c>
      <c r="G11" s="183"/>
      <c r="H11" s="184"/>
      <c r="I11" s="182" t="str">
        <f>+주간식단표!H18</f>
        <v>오징어무국</v>
      </c>
      <c r="J11" s="183"/>
      <c r="K11" s="183"/>
      <c r="L11" s="183"/>
      <c r="M11" s="183"/>
      <c r="N11" s="183"/>
      <c r="O11" s="184"/>
      <c r="P11" s="179" t="s">
        <v>94</v>
      </c>
      <c r="Q11" s="180"/>
      <c r="R11" s="205"/>
    </row>
    <row r="12" spans="2:19" ht="17.850000000000001" customHeight="1">
      <c r="B12" s="202"/>
      <c r="C12" s="182" t="str">
        <f>+주간식단표!H7</f>
        <v>차돌숙주볶음</v>
      </c>
      <c r="D12" s="183"/>
      <c r="E12" s="184"/>
      <c r="F12" s="182" t="str">
        <f>+주간식단표!H13</f>
        <v>오복지무침</v>
      </c>
      <c r="G12" s="183"/>
      <c r="H12" s="184"/>
      <c r="I12" s="182" t="str">
        <f>+주간식단표!H19</f>
        <v>돈사태무조림</v>
      </c>
      <c r="J12" s="183"/>
      <c r="K12" s="183"/>
      <c r="L12" s="183"/>
      <c r="M12" s="183"/>
      <c r="N12" s="183"/>
      <c r="O12" s="184"/>
      <c r="P12" s="217" t="s">
        <v>92</v>
      </c>
      <c r="Q12" s="219"/>
      <c r="R12" s="55" t="s">
        <v>76</v>
      </c>
    </row>
    <row r="13" spans="2:19" ht="17.850000000000001" customHeight="1">
      <c r="B13" s="202"/>
      <c r="C13" s="182" t="str">
        <f>+주간식단표!H8</f>
        <v>톳두부무침</v>
      </c>
      <c r="D13" s="183"/>
      <c r="E13" s="184"/>
      <c r="F13" s="182" t="str">
        <f>+주간식단표!H14</f>
        <v>고등어조림</v>
      </c>
      <c r="G13" s="183"/>
      <c r="H13" s="184"/>
      <c r="I13" s="182" t="str">
        <f>+주간식단표!H20</f>
        <v>마늘잎건새우볶음</v>
      </c>
      <c r="J13" s="183"/>
      <c r="K13" s="183"/>
      <c r="L13" s="183"/>
      <c r="M13" s="183"/>
      <c r="N13" s="183"/>
      <c r="O13" s="184"/>
      <c r="P13" s="182" t="s">
        <v>43</v>
      </c>
      <c r="Q13" s="184"/>
      <c r="R13" s="56" t="s">
        <v>61</v>
      </c>
    </row>
    <row r="14" spans="2:19" ht="17.850000000000001" customHeight="1">
      <c r="B14" s="202"/>
      <c r="C14" s="182" t="str">
        <f>+주간식단표!H9</f>
        <v>김구이</v>
      </c>
      <c r="D14" s="183"/>
      <c r="E14" s="184"/>
      <c r="F14" s="182" t="str">
        <f>+주간식단표!H15</f>
        <v>해초무쌈샐러드</v>
      </c>
      <c r="G14" s="183"/>
      <c r="H14" s="184"/>
      <c r="I14" s="182" t="str">
        <f>+주간식단표!H21</f>
        <v>브로콜리흑임자소스무침</v>
      </c>
      <c r="J14" s="183"/>
      <c r="K14" s="183"/>
      <c r="L14" s="183"/>
      <c r="M14" s="183"/>
      <c r="N14" s="183"/>
      <c r="O14" s="184"/>
      <c r="P14" s="156" t="s">
        <v>88</v>
      </c>
      <c r="Q14" s="157"/>
      <c r="R14" s="65" t="str">
        <f>+주간식단표!H24</f>
        <v>쿠키,우유</v>
      </c>
    </row>
    <row r="15" spans="2:19" ht="17.850000000000001" customHeight="1">
      <c r="B15" s="203"/>
      <c r="C15" s="156" t="str">
        <f>+주간식단표!H10</f>
        <v>배추김치</v>
      </c>
      <c r="D15" s="158"/>
      <c r="E15" s="157"/>
      <c r="F15" s="156" t="str">
        <f>+주간식단표!H16</f>
        <v>배추김치</v>
      </c>
      <c r="G15" s="158"/>
      <c r="H15" s="157"/>
      <c r="I15" s="156" t="str">
        <f>+주간식단표!H22</f>
        <v>배추김치</v>
      </c>
      <c r="J15" s="158"/>
      <c r="K15" s="158"/>
      <c r="L15" s="158"/>
      <c r="M15" s="158"/>
      <c r="N15" s="158"/>
      <c r="O15" s="157"/>
      <c r="P15" s="220" t="s">
        <v>52</v>
      </c>
      <c r="Q15" s="221"/>
      <c r="R15" s="222"/>
    </row>
    <row r="16" spans="2:19" ht="17.850000000000001" customHeight="1">
      <c r="B16" s="230" t="s">
        <v>16</v>
      </c>
      <c r="C16" s="179" t="s">
        <v>95</v>
      </c>
      <c r="D16" s="181"/>
      <c r="E16" s="11">
        <v>46</v>
      </c>
      <c r="F16" s="179" t="s">
        <v>95</v>
      </c>
      <c r="G16" s="181"/>
      <c r="H16" s="11">
        <v>46</v>
      </c>
      <c r="I16" s="179" t="s">
        <v>95</v>
      </c>
      <c r="J16" s="180"/>
      <c r="K16" s="180"/>
      <c r="L16" s="181"/>
      <c r="M16" s="7"/>
      <c r="N16" s="179">
        <v>46</v>
      </c>
      <c r="O16" s="181"/>
      <c r="P16" s="163" t="s">
        <v>61</v>
      </c>
      <c r="Q16" s="164"/>
      <c r="R16" s="166"/>
    </row>
    <row r="17" spans="2:20" ht="17.850000000000001" customHeight="1">
      <c r="B17" s="230"/>
      <c r="C17" s="179" t="s">
        <v>106</v>
      </c>
      <c r="D17" s="181"/>
      <c r="E17" s="11">
        <v>17</v>
      </c>
      <c r="F17" s="179" t="s">
        <v>106</v>
      </c>
      <c r="G17" s="181"/>
      <c r="H17" s="11">
        <v>17</v>
      </c>
      <c r="I17" s="179" t="s">
        <v>106</v>
      </c>
      <c r="J17" s="180"/>
      <c r="K17" s="180"/>
      <c r="L17" s="181"/>
      <c r="M17" s="7"/>
      <c r="N17" s="179">
        <v>17</v>
      </c>
      <c r="O17" s="181"/>
      <c r="P17" s="163" t="s">
        <v>61</v>
      </c>
      <c r="Q17" s="164"/>
      <c r="R17" s="166"/>
    </row>
    <row r="18" spans="2:20" ht="17.850000000000001" customHeight="1">
      <c r="B18" s="230"/>
      <c r="C18" s="179" t="s">
        <v>35</v>
      </c>
      <c r="D18" s="181"/>
      <c r="E18" s="11" t="s">
        <v>61</v>
      </c>
      <c r="F18" s="179" t="s">
        <v>35</v>
      </c>
      <c r="G18" s="181"/>
      <c r="H18" s="11" t="s">
        <v>61</v>
      </c>
      <c r="I18" s="179" t="s">
        <v>35</v>
      </c>
      <c r="J18" s="180"/>
      <c r="K18" s="180"/>
      <c r="L18" s="181"/>
      <c r="M18" s="7"/>
      <c r="N18" s="179" t="s">
        <v>61</v>
      </c>
      <c r="O18" s="181"/>
      <c r="P18" s="163" t="s">
        <v>61</v>
      </c>
      <c r="Q18" s="164"/>
      <c r="R18" s="166"/>
    </row>
    <row r="19" spans="2:20" ht="17.850000000000001" customHeight="1">
      <c r="B19" s="230"/>
      <c r="C19" s="179" t="s">
        <v>10</v>
      </c>
      <c r="D19" s="181"/>
      <c r="E19" s="11" t="s">
        <v>61</v>
      </c>
      <c r="F19" s="179" t="s">
        <v>10</v>
      </c>
      <c r="G19" s="181"/>
      <c r="H19" s="11" t="s">
        <v>61</v>
      </c>
      <c r="I19" s="179" t="s">
        <v>10</v>
      </c>
      <c r="J19" s="180"/>
      <c r="K19" s="180"/>
      <c r="L19" s="181"/>
      <c r="M19" s="7"/>
      <c r="N19" s="179" t="s">
        <v>61</v>
      </c>
      <c r="O19" s="181"/>
      <c r="P19" s="163"/>
      <c r="Q19" s="164"/>
      <c r="R19" s="166"/>
    </row>
    <row r="20" spans="2:20" ht="17.850000000000001" customHeight="1">
      <c r="B20" s="230"/>
      <c r="C20" s="179" t="s">
        <v>28</v>
      </c>
      <c r="D20" s="181"/>
      <c r="E20" s="11">
        <v>13</v>
      </c>
      <c r="F20" s="179" t="s">
        <v>28</v>
      </c>
      <c r="G20" s="181"/>
      <c r="H20" s="11">
        <v>13</v>
      </c>
      <c r="I20" s="179" t="s">
        <v>28</v>
      </c>
      <c r="J20" s="180"/>
      <c r="K20" s="180"/>
      <c r="L20" s="181"/>
      <c r="M20" s="7"/>
      <c r="N20" s="179">
        <v>13</v>
      </c>
      <c r="O20" s="181"/>
      <c r="P20" s="163"/>
      <c r="Q20" s="164"/>
      <c r="R20" s="166"/>
    </row>
    <row r="21" spans="2:20" ht="17.850000000000001" customHeight="1">
      <c r="B21" s="230"/>
      <c r="C21" s="179" t="s">
        <v>109</v>
      </c>
      <c r="D21" s="181"/>
      <c r="E21" s="116">
        <v>1</v>
      </c>
      <c r="F21" s="179" t="s">
        <v>109</v>
      </c>
      <c r="G21" s="181"/>
      <c r="H21" s="11">
        <v>0</v>
      </c>
      <c r="I21" s="179" t="s">
        <v>109</v>
      </c>
      <c r="J21" s="257"/>
      <c r="K21" s="257"/>
      <c r="L21" s="181"/>
      <c r="M21" s="7"/>
      <c r="N21" s="179">
        <v>0</v>
      </c>
      <c r="O21" s="181"/>
      <c r="P21" s="163"/>
      <c r="Q21" s="164"/>
      <c r="R21" s="166"/>
      <c r="T21" s="60" t="s">
        <v>61</v>
      </c>
    </row>
    <row r="22" spans="2:20" ht="17.850000000000001" customHeight="1">
      <c r="B22" s="230"/>
      <c r="C22" s="179" t="s">
        <v>7</v>
      </c>
      <c r="D22" s="181"/>
      <c r="E22" s="116">
        <v>0</v>
      </c>
      <c r="F22" s="179" t="s">
        <v>7</v>
      </c>
      <c r="G22" s="181"/>
      <c r="H22" s="116">
        <v>0</v>
      </c>
      <c r="I22" s="179" t="s">
        <v>7</v>
      </c>
      <c r="J22" s="180"/>
      <c r="K22" s="180"/>
      <c r="L22" s="181"/>
      <c r="M22" s="7"/>
      <c r="N22" s="215">
        <v>0</v>
      </c>
      <c r="O22" s="181"/>
      <c r="P22" s="163"/>
      <c r="Q22" s="164"/>
      <c r="R22" s="166"/>
    </row>
    <row r="23" spans="2:20" ht="13.35" customHeight="1">
      <c r="B23" s="96"/>
      <c r="C23" s="264" t="s">
        <v>160</v>
      </c>
      <c r="D23" s="265"/>
      <c r="E23" s="265"/>
      <c r="F23" s="264"/>
      <c r="G23" s="265"/>
      <c r="H23" s="265"/>
      <c r="I23" s="265"/>
      <c r="J23" s="265"/>
      <c r="K23" s="265"/>
      <c r="L23" s="265"/>
      <c r="M23" s="265"/>
      <c r="N23" s="265"/>
      <c r="O23" s="265"/>
      <c r="P23" s="163"/>
      <c r="Q23" s="164"/>
      <c r="R23" s="166"/>
    </row>
    <row r="24" spans="2:20" ht="13.35" customHeight="1">
      <c r="B24" s="96"/>
      <c r="C24" s="262"/>
      <c r="D24" s="262"/>
      <c r="E24" s="262"/>
      <c r="F24" s="263"/>
      <c r="G24" s="262"/>
      <c r="H24" s="262"/>
      <c r="I24" s="262"/>
      <c r="J24" s="262"/>
      <c r="K24" s="262"/>
      <c r="L24" s="262"/>
      <c r="M24" s="262"/>
      <c r="N24" s="262"/>
      <c r="O24" s="262"/>
      <c r="P24" s="163"/>
      <c r="Q24" s="164"/>
      <c r="R24" s="166"/>
    </row>
    <row r="25" spans="2:20" ht="13.35" customHeight="1">
      <c r="B25" s="97"/>
      <c r="C25" s="262"/>
      <c r="D25" s="262"/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163"/>
      <c r="Q25" s="164"/>
      <c r="R25" s="166"/>
    </row>
    <row r="26" spans="2:20" ht="13.35" customHeight="1">
      <c r="B26" s="52" t="s">
        <v>73</v>
      </c>
      <c r="C26" s="163"/>
      <c r="D26" s="164"/>
      <c r="E26" s="165"/>
      <c r="F26" s="163"/>
      <c r="G26" s="164"/>
      <c r="H26" s="165"/>
      <c r="I26" s="163" t="s">
        <v>61</v>
      </c>
      <c r="J26" s="164"/>
      <c r="K26" s="164"/>
      <c r="L26" s="164"/>
      <c r="M26" s="164"/>
      <c r="N26" s="164"/>
      <c r="O26" s="165"/>
      <c r="P26" s="163"/>
      <c r="Q26" s="164"/>
      <c r="R26" s="166"/>
    </row>
    <row r="27" spans="2:20" ht="13.35" customHeight="1">
      <c r="B27" s="52" t="s">
        <v>65</v>
      </c>
      <c r="C27" s="163"/>
      <c r="D27" s="164"/>
      <c r="E27" s="165"/>
      <c r="F27" s="163"/>
      <c r="G27" s="164"/>
      <c r="H27" s="165"/>
      <c r="I27" s="266" t="s">
        <v>61</v>
      </c>
      <c r="J27" s="267"/>
      <c r="K27" s="267"/>
      <c r="L27" s="267"/>
      <c r="M27" s="267"/>
      <c r="N27" s="267"/>
      <c r="O27" s="268"/>
      <c r="P27" s="163"/>
      <c r="Q27" s="164"/>
      <c r="R27" s="166"/>
    </row>
    <row r="28" spans="2:20" ht="13.35" customHeight="1">
      <c r="B28" s="52" t="s">
        <v>27</v>
      </c>
      <c r="C28" s="163" t="s">
        <v>61</v>
      </c>
      <c r="D28" s="164"/>
      <c r="E28" s="165"/>
      <c r="F28" s="163" t="s">
        <v>61</v>
      </c>
      <c r="G28" s="164"/>
      <c r="H28" s="165"/>
      <c r="I28" s="163" t="s">
        <v>61</v>
      </c>
      <c r="J28" s="164"/>
      <c r="K28" s="164"/>
      <c r="L28" s="164"/>
      <c r="M28" s="164"/>
      <c r="N28" s="164"/>
      <c r="O28" s="165"/>
      <c r="P28" s="163"/>
      <c r="Q28" s="164"/>
      <c r="R28" s="166"/>
    </row>
    <row r="29" spans="2:20" ht="13.35" customHeight="1">
      <c r="B29" s="52"/>
      <c r="C29" s="163"/>
      <c r="D29" s="164"/>
      <c r="E29" s="165"/>
      <c r="F29" s="163"/>
      <c r="G29" s="164"/>
      <c r="H29" s="165"/>
      <c r="I29" s="163"/>
      <c r="J29" s="164"/>
      <c r="K29" s="164"/>
      <c r="L29" s="164"/>
      <c r="M29" s="164"/>
      <c r="N29" s="164"/>
      <c r="O29" s="165"/>
      <c r="P29" s="163"/>
      <c r="Q29" s="164"/>
      <c r="R29" s="166"/>
    </row>
    <row r="30" spans="2:20" ht="13.35" customHeight="1">
      <c r="B30" s="52" t="s">
        <v>61</v>
      </c>
      <c r="C30" s="163" t="s">
        <v>61</v>
      </c>
      <c r="D30" s="164"/>
      <c r="E30" s="165"/>
      <c r="F30" s="163" t="s">
        <v>61</v>
      </c>
      <c r="G30" s="164"/>
      <c r="H30" s="165"/>
      <c r="I30" s="163" t="s">
        <v>61</v>
      </c>
      <c r="J30" s="164"/>
      <c r="K30" s="164"/>
      <c r="L30" s="164"/>
      <c r="M30" s="164"/>
      <c r="N30" s="164"/>
      <c r="O30" s="165"/>
      <c r="P30" s="163"/>
      <c r="Q30" s="164"/>
      <c r="R30" s="166"/>
    </row>
    <row r="31" spans="2:20" ht="13.35" customHeight="1">
      <c r="B31" s="52" t="s">
        <v>61</v>
      </c>
      <c r="C31" s="163" t="s">
        <v>61</v>
      </c>
      <c r="D31" s="164"/>
      <c r="E31" s="165"/>
      <c r="F31" s="163" t="s">
        <v>61</v>
      </c>
      <c r="G31" s="164"/>
      <c r="H31" s="165"/>
      <c r="I31" s="163"/>
      <c r="J31" s="164"/>
      <c r="K31" s="164"/>
      <c r="L31" s="164"/>
      <c r="M31" s="164"/>
      <c r="N31" s="164"/>
      <c r="O31" s="165"/>
      <c r="P31" s="170" t="s">
        <v>18</v>
      </c>
      <c r="Q31" s="171"/>
      <c r="R31" s="172"/>
    </row>
    <row r="32" spans="2:20" ht="13.35" customHeight="1">
      <c r="B32" s="52"/>
      <c r="C32" s="163" t="s">
        <v>61</v>
      </c>
      <c r="D32" s="164"/>
      <c r="E32" s="165"/>
      <c r="F32" s="163" t="s">
        <v>61</v>
      </c>
      <c r="G32" s="164"/>
      <c r="H32" s="165"/>
      <c r="I32" s="163"/>
      <c r="J32" s="164"/>
      <c r="K32" s="164"/>
      <c r="L32" s="164"/>
      <c r="M32" s="164"/>
      <c r="N32" s="164"/>
      <c r="O32" s="165"/>
      <c r="P32" s="173" t="s">
        <v>144</v>
      </c>
      <c r="Q32" s="174"/>
      <c r="R32" s="175"/>
    </row>
    <row r="33" spans="2:18" ht="13.35" customHeight="1">
      <c r="B33" s="256" t="s">
        <v>72</v>
      </c>
      <c r="C33" s="233"/>
      <c r="D33" s="233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4"/>
    </row>
    <row r="34" spans="2:18" ht="13.35" customHeight="1">
      <c r="B34" s="51" t="s">
        <v>70</v>
      </c>
      <c r="C34" s="179" t="s">
        <v>11</v>
      </c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205"/>
    </row>
    <row r="35" spans="2:18" ht="13.35" customHeight="1">
      <c r="B35" s="51" t="s">
        <v>98</v>
      </c>
      <c r="C35" s="160" t="s">
        <v>54</v>
      </c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2"/>
    </row>
    <row r="36" spans="2:18" ht="13.35" customHeight="1">
      <c r="B36" s="51" t="s">
        <v>15</v>
      </c>
      <c r="C36" s="160" t="s">
        <v>38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2"/>
    </row>
    <row r="37" spans="2:18" ht="13.35" customHeight="1">
      <c r="B37" s="201" t="s">
        <v>9</v>
      </c>
      <c r="C37" s="185" t="s">
        <v>40</v>
      </c>
      <c r="D37" s="204"/>
      <c r="E37" s="186"/>
      <c r="F37" s="185" t="s">
        <v>21</v>
      </c>
      <c r="G37" s="186"/>
      <c r="H37" s="185" t="s">
        <v>12</v>
      </c>
      <c r="I37" s="204"/>
      <c r="J37" s="186"/>
      <c r="K37" s="185" t="s">
        <v>49</v>
      </c>
      <c r="L37" s="207"/>
      <c r="M37" s="207"/>
      <c r="N37" s="207"/>
      <c r="O37" s="208"/>
      <c r="P37" s="185" t="s">
        <v>85</v>
      </c>
      <c r="Q37" s="204"/>
      <c r="R37" s="206"/>
    </row>
    <row r="38" spans="2:18" ht="13.35" customHeight="1">
      <c r="B38" s="202"/>
      <c r="C38" s="250" t="s">
        <v>61</v>
      </c>
      <c r="D38" s="213"/>
      <c r="E38" s="214"/>
      <c r="F38" s="250" t="s">
        <v>61</v>
      </c>
      <c r="G38" s="214"/>
      <c r="H38" s="250" t="s">
        <v>61</v>
      </c>
      <c r="I38" s="213"/>
      <c r="J38" s="214"/>
      <c r="K38" s="250" t="s">
        <v>61</v>
      </c>
      <c r="L38" s="247"/>
      <c r="M38" s="247"/>
      <c r="N38" s="247"/>
      <c r="O38" s="248"/>
      <c r="P38" s="250" t="s">
        <v>61</v>
      </c>
      <c r="Q38" s="213"/>
      <c r="R38" s="249"/>
    </row>
    <row r="39" spans="2:18" ht="13.35" customHeight="1">
      <c r="B39" s="201"/>
      <c r="C39" s="179"/>
      <c r="D39" s="180"/>
      <c r="E39" s="181"/>
      <c r="F39" s="156"/>
      <c r="G39" s="157"/>
      <c r="H39" s="156"/>
      <c r="I39" s="158"/>
      <c r="J39" s="157"/>
      <c r="K39" s="179"/>
      <c r="L39" s="161"/>
      <c r="M39" s="161"/>
      <c r="N39" s="161"/>
      <c r="O39" s="194"/>
      <c r="P39" s="156"/>
      <c r="Q39" s="158"/>
      <c r="R39" s="159"/>
    </row>
    <row r="40" spans="2:18" ht="13.35" customHeight="1">
      <c r="B40" s="201"/>
      <c r="C40" s="179"/>
      <c r="D40" s="180"/>
      <c r="E40" s="181"/>
      <c r="F40" s="156"/>
      <c r="G40" s="157"/>
      <c r="H40" s="156"/>
      <c r="I40" s="158"/>
      <c r="J40" s="157"/>
      <c r="K40" s="179"/>
      <c r="L40" s="161"/>
      <c r="M40" s="161"/>
      <c r="N40" s="161"/>
      <c r="O40" s="194"/>
      <c r="P40" s="156"/>
      <c r="Q40" s="158"/>
      <c r="R40" s="159"/>
    </row>
    <row r="41" spans="2:18" ht="13.35" customHeight="1">
      <c r="B41" s="202"/>
      <c r="C41" s="179" t="s">
        <v>61</v>
      </c>
      <c r="D41" s="180"/>
      <c r="E41" s="181"/>
      <c r="F41" s="156" t="s">
        <v>61</v>
      </c>
      <c r="G41" s="157"/>
      <c r="H41" s="156" t="s">
        <v>61</v>
      </c>
      <c r="I41" s="158"/>
      <c r="J41" s="157"/>
      <c r="K41" s="179" t="s">
        <v>61</v>
      </c>
      <c r="L41" s="180"/>
      <c r="M41" s="180"/>
      <c r="N41" s="180"/>
      <c r="O41" s="181"/>
      <c r="P41" s="156" t="s">
        <v>61</v>
      </c>
      <c r="Q41" s="158"/>
      <c r="R41" s="159"/>
    </row>
    <row r="42" spans="2:18" ht="13.35" customHeight="1">
      <c r="B42" s="203"/>
      <c r="C42" s="217" t="s">
        <v>61</v>
      </c>
      <c r="D42" s="218"/>
      <c r="E42" s="219"/>
      <c r="F42" s="156" t="s">
        <v>61</v>
      </c>
      <c r="G42" s="157"/>
      <c r="H42" s="156" t="s">
        <v>61</v>
      </c>
      <c r="I42" s="158"/>
      <c r="J42" s="157"/>
      <c r="K42" s="193" t="s">
        <v>61</v>
      </c>
      <c r="L42" s="161"/>
      <c r="M42" s="161"/>
      <c r="N42" s="161"/>
      <c r="O42" s="194"/>
      <c r="P42" s="193" t="s">
        <v>61</v>
      </c>
      <c r="Q42" s="161"/>
      <c r="R42" s="162"/>
    </row>
    <row r="43" spans="2:18">
      <c r="B43" s="199" t="s">
        <v>61</v>
      </c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</row>
    <row r="44" spans="2:18"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</row>
  </sheetData>
  <mergeCells count="156">
    <mergeCell ref="P11:R11"/>
    <mergeCell ref="C14:E14"/>
    <mergeCell ref="F14:H14"/>
    <mergeCell ref="P15:R15"/>
    <mergeCell ref="B1:Q1"/>
    <mergeCell ref="B6:R6"/>
    <mergeCell ref="C7:E7"/>
    <mergeCell ref="F7:H7"/>
    <mergeCell ref="I7:O7"/>
    <mergeCell ref="C10:E10"/>
    <mergeCell ref="P7:R7"/>
    <mergeCell ref="C5:F5"/>
    <mergeCell ref="B8:B9"/>
    <mergeCell ref="I9:J9"/>
    <mergeCell ref="P8:Q8"/>
    <mergeCell ref="K8:L8"/>
    <mergeCell ref="I8:J8"/>
    <mergeCell ref="P10:Q10"/>
    <mergeCell ref="F10:H10"/>
    <mergeCell ref="I10:O10"/>
    <mergeCell ref="N8:O8"/>
    <mergeCell ref="P9:Q9"/>
    <mergeCell ref="B10:B15"/>
    <mergeCell ref="P12:Q12"/>
    <mergeCell ref="I11:O11"/>
    <mergeCell ref="C13:E13"/>
    <mergeCell ref="K9:L9"/>
    <mergeCell ref="N9:O9"/>
    <mergeCell ref="N22:O22"/>
    <mergeCell ref="F20:G20"/>
    <mergeCell ref="I14:O14"/>
    <mergeCell ref="F11:H11"/>
    <mergeCell ref="I12:O12"/>
    <mergeCell ref="C11:E11"/>
    <mergeCell ref="F13:H13"/>
    <mergeCell ref="F12:H12"/>
    <mergeCell ref="I13:O13"/>
    <mergeCell ref="F17:G17"/>
    <mergeCell ref="C22:D22"/>
    <mergeCell ref="F22:G22"/>
    <mergeCell ref="C15:E15"/>
    <mergeCell ref="F15:H15"/>
    <mergeCell ref="I15:O15"/>
    <mergeCell ref="C16:D16"/>
    <mergeCell ref="C12:E12"/>
    <mergeCell ref="B16:B22"/>
    <mergeCell ref="P16:R16"/>
    <mergeCell ref="P18:R18"/>
    <mergeCell ref="P19:R19"/>
    <mergeCell ref="P20:R20"/>
    <mergeCell ref="P21:R21"/>
    <mergeCell ref="P17:R17"/>
    <mergeCell ref="I22:L22"/>
    <mergeCell ref="N21:O21"/>
    <mergeCell ref="I18:L18"/>
    <mergeCell ref="F19:G19"/>
    <mergeCell ref="I17:L17"/>
    <mergeCell ref="N17:O17"/>
    <mergeCell ref="C17:D17"/>
    <mergeCell ref="N20:O20"/>
    <mergeCell ref="C21:D21"/>
    <mergeCell ref="F21:G21"/>
    <mergeCell ref="I21:L21"/>
    <mergeCell ref="N18:O18"/>
    <mergeCell ref="C19:D19"/>
    <mergeCell ref="F16:G16"/>
    <mergeCell ref="I16:L16"/>
    <mergeCell ref="N16:O16"/>
    <mergeCell ref="P13:Q13"/>
    <mergeCell ref="P14:Q14"/>
    <mergeCell ref="P22:R22"/>
    <mergeCell ref="C20:D20"/>
    <mergeCell ref="C18:D18"/>
    <mergeCell ref="F18:G18"/>
    <mergeCell ref="I19:L19"/>
    <mergeCell ref="N19:O19"/>
    <mergeCell ref="I20:L20"/>
    <mergeCell ref="P42:R42"/>
    <mergeCell ref="P37:R37"/>
    <mergeCell ref="C30:E30"/>
    <mergeCell ref="F30:H30"/>
    <mergeCell ref="I30:O30"/>
    <mergeCell ref="F28:H28"/>
    <mergeCell ref="C32:E32"/>
    <mergeCell ref="F32:H32"/>
    <mergeCell ref="I32:O32"/>
    <mergeCell ref="P32:R32"/>
    <mergeCell ref="P30:R30"/>
    <mergeCell ref="C31:E31"/>
    <mergeCell ref="F31:H31"/>
    <mergeCell ref="I31:O31"/>
    <mergeCell ref="P31:R31"/>
    <mergeCell ref="I28:O28"/>
    <mergeCell ref="P28:R28"/>
    <mergeCell ref="C40:E40"/>
    <mergeCell ref="F40:G40"/>
    <mergeCell ref="H40:J40"/>
    <mergeCell ref="K40:O40"/>
    <mergeCell ref="C28:E28"/>
    <mergeCell ref="P40:R40"/>
    <mergeCell ref="C39:E39"/>
    <mergeCell ref="N5:R5"/>
    <mergeCell ref="J3:J4"/>
    <mergeCell ref="O3:Q3"/>
    <mergeCell ref="B43:R44"/>
    <mergeCell ref="C38:E38"/>
    <mergeCell ref="F38:G38"/>
    <mergeCell ref="H38:J38"/>
    <mergeCell ref="K38:O38"/>
    <mergeCell ref="P38:R38"/>
    <mergeCell ref="C41:E41"/>
    <mergeCell ref="F41:G41"/>
    <mergeCell ref="H41:J41"/>
    <mergeCell ref="C42:E42"/>
    <mergeCell ref="F42:G42"/>
    <mergeCell ref="H42:J42"/>
    <mergeCell ref="K42:O42"/>
    <mergeCell ref="K41:O41"/>
    <mergeCell ref="P41:R41"/>
    <mergeCell ref="B33:R33"/>
    <mergeCell ref="C34:R34"/>
    <mergeCell ref="C35:R35"/>
    <mergeCell ref="C36:R36"/>
    <mergeCell ref="B37:B42"/>
    <mergeCell ref="C37:E37"/>
    <mergeCell ref="F39:G39"/>
    <mergeCell ref="H39:J39"/>
    <mergeCell ref="K39:O39"/>
    <mergeCell ref="P39:R39"/>
    <mergeCell ref="F37:G37"/>
    <mergeCell ref="H37:J37"/>
    <mergeCell ref="K37:O37"/>
    <mergeCell ref="C27:E27"/>
    <mergeCell ref="F27:H27"/>
    <mergeCell ref="I27:O27"/>
    <mergeCell ref="P27:R27"/>
    <mergeCell ref="P24:R24"/>
    <mergeCell ref="C24:E24"/>
    <mergeCell ref="F24:H24"/>
    <mergeCell ref="I24:O24"/>
    <mergeCell ref="C29:E29"/>
    <mergeCell ref="F29:H29"/>
    <mergeCell ref="I29:O29"/>
    <mergeCell ref="P29:R29"/>
    <mergeCell ref="P23:R23"/>
    <mergeCell ref="P25:R25"/>
    <mergeCell ref="C23:E23"/>
    <mergeCell ref="C25:E25"/>
    <mergeCell ref="F23:H23"/>
    <mergeCell ref="F25:H25"/>
    <mergeCell ref="I23:O23"/>
    <mergeCell ref="I25:O25"/>
    <mergeCell ref="C26:E26"/>
    <mergeCell ref="F26:H26"/>
    <mergeCell ref="I26:O26"/>
    <mergeCell ref="P26:R26"/>
  </mergeCells>
  <phoneticPr fontId="43" type="noConversion"/>
  <pageMargins left="0.61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W44"/>
  <sheetViews>
    <sheetView topLeftCell="A5" workbookViewId="0">
      <selection activeCell="B1" sqref="B1:R42"/>
    </sheetView>
  </sheetViews>
  <sheetFormatPr defaultColWidth="8.88671875" defaultRowHeight="13.5"/>
  <cols>
    <col min="1" max="1" width="3.109375" style="60" customWidth="1"/>
    <col min="2" max="2" width="8.44140625" customWidth="1"/>
    <col min="3" max="8" width="5.5546875" customWidth="1"/>
    <col min="9" max="9" width="2.77734375" customWidth="1"/>
    <col min="10" max="10" width="3.5546875" customWidth="1"/>
    <col min="11" max="11" width="2.77734375" customWidth="1"/>
    <col min="12" max="12" width="3.5546875" customWidth="1"/>
    <col min="13" max="13" width="1.21875" hidden="1" customWidth="1"/>
    <col min="14" max="15" width="2.77734375" customWidth="1"/>
    <col min="16" max="17" width="3.5546875" customWidth="1"/>
    <col min="18" max="18" width="9.77734375" customWidth="1"/>
  </cols>
  <sheetData>
    <row r="1" spans="2:23" ht="35.25" customHeight="1">
      <c r="B1" s="191" t="s">
        <v>113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"/>
    </row>
    <row r="2" spans="2:23" ht="22.5" customHeight="1">
      <c r="B2" s="41"/>
      <c r="C2" s="41"/>
      <c r="D2" s="41"/>
      <c r="E2" s="41"/>
      <c r="F2" s="41"/>
      <c r="G2" s="41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</row>
    <row r="3" spans="2:23" ht="22.5" customHeight="1">
      <c r="B3" s="2"/>
      <c r="C3" s="2"/>
      <c r="D3" s="2"/>
      <c r="E3" s="2"/>
      <c r="F3" s="3"/>
      <c r="G3" s="3"/>
      <c r="H3" s="3"/>
      <c r="I3" s="3"/>
      <c r="J3" s="192" t="s">
        <v>61</v>
      </c>
      <c r="K3" s="58" t="s">
        <v>61</v>
      </c>
      <c r="L3" s="58"/>
      <c r="M3" s="58"/>
      <c r="N3" s="76" t="s">
        <v>62</v>
      </c>
      <c r="O3" s="179" t="s">
        <v>37</v>
      </c>
      <c r="P3" s="180"/>
      <c r="Q3" s="181"/>
      <c r="R3" s="11" t="s">
        <v>44</v>
      </c>
    </row>
    <row r="4" spans="2:23" ht="36.950000000000003" customHeight="1">
      <c r="B4" s="2"/>
      <c r="C4" s="2"/>
      <c r="D4" s="2"/>
      <c r="E4" s="2"/>
      <c r="F4" s="3"/>
      <c r="G4" s="3"/>
      <c r="H4" s="3"/>
      <c r="I4" s="3"/>
      <c r="J4" s="192"/>
      <c r="K4" s="10"/>
      <c r="L4" s="10"/>
      <c r="M4" s="10"/>
      <c r="N4" s="77" t="s">
        <v>77</v>
      </c>
      <c r="O4" s="43"/>
      <c r="P4" s="44"/>
      <c r="Q4" s="45"/>
      <c r="R4" s="42"/>
    </row>
    <row r="5" spans="2:23" ht="19.5" customHeight="1">
      <c r="B5" s="4" t="s">
        <v>120</v>
      </c>
      <c r="C5" s="216">
        <f>토!C5+1</f>
        <v>44612</v>
      </c>
      <c r="D5" s="216"/>
      <c r="E5" s="216"/>
      <c r="F5" s="216"/>
      <c r="G5" s="2"/>
      <c r="H5" s="2"/>
      <c r="I5" s="2"/>
      <c r="J5" s="2"/>
      <c r="K5" s="2"/>
      <c r="L5" s="2"/>
      <c r="M5" s="2"/>
      <c r="N5" s="195" t="s">
        <v>114</v>
      </c>
      <c r="O5" s="195"/>
      <c r="P5" s="195"/>
      <c r="Q5" s="195"/>
      <c r="R5" s="195"/>
    </row>
    <row r="6" spans="2:23" ht="17.850000000000001" customHeight="1">
      <c r="B6" s="242" t="s">
        <v>117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5"/>
    </row>
    <row r="7" spans="2:23" ht="17.850000000000001" customHeight="1">
      <c r="B7" s="5" t="s">
        <v>70</v>
      </c>
      <c r="C7" s="226" t="s">
        <v>45</v>
      </c>
      <c r="D7" s="227"/>
      <c r="E7" s="228"/>
      <c r="F7" s="226" t="s">
        <v>48</v>
      </c>
      <c r="G7" s="227"/>
      <c r="H7" s="228"/>
      <c r="I7" s="226" t="s">
        <v>26</v>
      </c>
      <c r="J7" s="227"/>
      <c r="K7" s="227"/>
      <c r="L7" s="227"/>
      <c r="M7" s="227"/>
      <c r="N7" s="227"/>
      <c r="O7" s="227"/>
      <c r="P7" s="226" t="s">
        <v>32</v>
      </c>
      <c r="Q7" s="227"/>
      <c r="R7" s="229"/>
    </row>
    <row r="8" spans="2:23" ht="17.850000000000001" customHeight="1">
      <c r="B8" s="201" t="s">
        <v>34</v>
      </c>
      <c r="C8" s="6" t="s">
        <v>73</v>
      </c>
      <c r="D8" s="6" t="s">
        <v>64</v>
      </c>
      <c r="E8" s="6" t="s">
        <v>67</v>
      </c>
      <c r="F8" s="6" t="s">
        <v>73</v>
      </c>
      <c r="G8" s="6" t="s">
        <v>64</v>
      </c>
      <c r="H8" s="6" t="s">
        <v>67</v>
      </c>
      <c r="I8" s="179" t="s">
        <v>73</v>
      </c>
      <c r="J8" s="181"/>
      <c r="K8" s="179" t="s">
        <v>64</v>
      </c>
      <c r="L8" s="180"/>
      <c r="M8" s="7"/>
      <c r="N8" s="179" t="s">
        <v>67</v>
      </c>
      <c r="O8" s="181"/>
      <c r="P8" s="179" t="s">
        <v>66</v>
      </c>
      <c r="Q8" s="181"/>
      <c r="R8" s="8" t="s">
        <v>79</v>
      </c>
    </row>
    <row r="9" spans="2:23" ht="17.850000000000001" customHeight="1">
      <c r="B9" s="203"/>
      <c r="C9" s="6">
        <v>76</v>
      </c>
      <c r="D9" s="6">
        <v>14</v>
      </c>
      <c r="E9" s="6">
        <v>0</v>
      </c>
      <c r="F9" s="6">
        <v>76</v>
      </c>
      <c r="G9" s="6">
        <v>17</v>
      </c>
      <c r="H9" s="11">
        <v>0</v>
      </c>
      <c r="I9" s="179">
        <v>76</v>
      </c>
      <c r="J9" s="181"/>
      <c r="K9" s="179">
        <v>1</v>
      </c>
      <c r="L9" s="180"/>
      <c r="M9" s="7"/>
      <c r="N9" s="179">
        <v>0</v>
      </c>
      <c r="O9" s="181"/>
      <c r="P9" s="179">
        <f>C9+D9+E9+F9+G9+H9+I9+K9+N9</f>
        <v>260</v>
      </c>
      <c r="Q9" s="181"/>
      <c r="R9" s="13">
        <f>+P9+토!R9</f>
        <v>2464</v>
      </c>
    </row>
    <row r="10" spans="2:23" ht="17.850000000000001" customHeight="1">
      <c r="B10" s="201" t="s">
        <v>41</v>
      </c>
      <c r="C10" s="217" t="str">
        <f>+주간식단표!I5</f>
        <v>잡곡밥/야채죽</v>
      </c>
      <c r="D10" s="218"/>
      <c r="E10" s="219"/>
      <c r="F10" s="217" t="str">
        <f>+주간식단표!I11</f>
        <v>잡곡밥/해바라기씨죽</v>
      </c>
      <c r="G10" s="218"/>
      <c r="H10" s="219"/>
      <c r="I10" s="217" t="str">
        <f>+주간식단표!I17</f>
        <v>잡곡밥/시금치된장죽</v>
      </c>
      <c r="J10" s="218"/>
      <c r="K10" s="218"/>
      <c r="L10" s="218"/>
      <c r="M10" s="218"/>
      <c r="N10" s="218"/>
      <c r="O10" s="219"/>
      <c r="P10" s="179">
        <f>+C9+F9+I9</f>
        <v>228</v>
      </c>
      <c r="Q10" s="181"/>
      <c r="R10" s="13">
        <f>+P10+토!R10</f>
        <v>2055</v>
      </c>
    </row>
    <row r="11" spans="2:23" ht="17.850000000000001" customHeight="1">
      <c r="B11" s="202"/>
      <c r="C11" s="182" t="str">
        <f>+주간식단표!I6</f>
        <v>연두계란국</v>
      </c>
      <c r="D11" s="183"/>
      <c r="E11" s="184"/>
      <c r="F11" s="182" t="str">
        <f>+주간식단표!I12</f>
        <v>감자국</v>
      </c>
      <c r="G11" s="183"/>
      <c r="H11" s="184"/>
      <c r="I11" s="182" t="str">
        <f>+주간식단표!I18</f>
        <v>배추된장국</v>
      </c>
      <c r="J11" s="183"/>
      <c r="K11" s="183"/>
      <c r="L11" s="183"/>
      <c r="M11" s="183"/>
      <c r="N11" s="183"/>
      <c r="O11" s="184"/>
      <c r="P11" s="179" t="s">
        <v>94</v>
      </c>
      <c r="Q11" s="180"/>
      <c r="R11" s="205"/>
    </row>
    <row r="12" spans="2:23" ht="17.850000000000001" customHeight="1">
      <c r="B12" s="202"/>
      <c r="C12" s="182" t="str">
        <f>+주간식단표!I7</f>
        <v>가오리찜</v>
      </c>
      <c r="D12" s="183"/>
      <c r="E12" s="184"/>
      <c r="F12" s="182" t="str">
        <f>+주간식단표!I13</f>
        <v>시금치소불고기</v>
      </c>
      <c r="G12" s="183"/>
      <c r="H12" s="184"/>
      <c r="I12" s="182" t="str">
        <f>+주간식단표!I19</f>
        <v>닭가슴살그린빈스볶음</v>
      </c>
      <c r="J12" s="183"/>
      <c r="K12" s="183"/>
      <c r="L12" s="183"/>
      <c r="M12" s="183"/>
      <c r="N12" s="183"/>
      <c r="O12" s="184"/>
      <c r="P12" s="217" t="s">
        <v>92</v>
      </c>
      <c r="Q12" s="219"/>
      <c r="R12" s="55" t="s">
        <v>39</v>
      </c>
    </row>
    <row r="13" spans="2:23" ht="17.850000000000001" customHeight="1">
      <c r="B13" s="202"/>
      <c r="C13" s="182" t="str">
        <f>+주간식단표!I8</f>
        <v>고구마줄기볶음</v>
      </c>
      <c r="D13" s="183"/>
      <c r="E13" s="184"/>
      <c r="F13" s="182" t="str">
        <f>+주간식단표!I14</f>
        <v>오이무침</v>
      </c>
      <c r="G13" s="183"/>
      <c r="H13" s="184"/>
      <c r="I13" s="182" t="str">
        <f>+주간식단표!I20</f>
        <v>참나물무침</v>
      </c>
      <c r="J13" s="183"/>
      <c r="K13" s="183"/>
      <c r="L13" s="183"/>
      <c r="M13" s="183"/>
      <c r="N13" s="183"/>
      <c r="O13" s="184"/>
      <c r="P13" s="182" t="s">
        <v>43</v>
      </c>
      <c r="Q13" s="184"/>
      <c r="R13" s="56"/>
    </row>
    <row r="14" spans="2:23" ht="17.850000000000001" customHeight="1">
      <c r="B14" s="202"/>
      <c r="C14" s="182" t="str">
        <f>+주간식단표!I9</f>
        <v>김구이</v>
      </c>
      <c r="D14" s="183"/>
      <c r="E14" s="184"/>
      <c r="F14" s="182" t="str">
        <f>+주간식단표!I15</f>
        <v>맛살유부냉채</v>
      </c>
      <c r="G14" s="183"/>
      <c r="H14" s="184"/>
      <c r="I14" s="182" t="str">
        <f>+주간식단표!I21</f>
        <v>두부멸치조림</v>
      </c>
      <c r="J14" s="183"/>
      <c r="K14" s="183"/>
      <c r="L14" s="183"/>
      <c r="M14" s="183"/>
      <c r="N14" s="183"/>
      <c r="O14" s="184"/>
      <c r="P14" s="156" t="s">
        <v>88</v>
      </c>
      <c r="Q14" s="157"/>
      <c r="R14" s="65" t="str">
        <f>+주간식단표!I24</f>
        <v>찐고구마,요구르트</v>
      </c>
    </row>
    <row r="15" spans="2:23" ht="17.850000000000001" customHeight="1">
      <c r="B15" s="203"/>
      <c r="C15" s="156" t="str">
        <f>+주간식단표!I10</f>
        <v>배추김치</v>
      </c>
      <c r="D15" s="158"/>
      <c r="E15" s="157"/>
      <c r="F15" s="156" t="str">
        <f>+주간식단표!I16</f>
        <v>배추김치</v>
      </c>
      <c r="G15" s="158"/>
      <c r="H15" s="157"/>
      <c r="I15" s="156" t="str">
        <f>+주간식단표!I22</f>
        <v>배추김치</v>
      </c>
      <c r="J15" s="158"/>
      <c r="K15" s="158"/>
      <c r="L15" s="158"/>
      <c r="M15" s="158"/>
      <c r="N15" s="158"/>
      <c r="O15" s="157"/>
      <c r="P15" s="220" t="s">
        <v>61</v>
      </c>
      <c r="Q15" s="221"/>
      <c r="R15" s="222"/>
    </row>
    <row r="16" spans="2:23" ht="17.850000000000001" customHeight="1">
      <c r="B16" s="230" t="s">
        <v>16</v>
      </c>
      <c r="C16" s="179" t="s">
        <v>95</v>
      </c>
      <c r="D16" s="181"/>
      <c r="E16" s="11">
        <v>46</v>
      </c>
      <c r="F16" s="179" t="s">
        <v>95</v>
      </c>
      <c r="G16" s="181"/>
      <c r="H16" s="11">
        <v>46</v>
      </c>
      <c r="I16" s="179" t="s">
        <v>95</v>
      </c>
      <c r="J16" s="180"/>
      <c r="K16" s="180"/>
      <c r="L16" s="181"/>
      <c r="M16" s="7"/>
      <c r="N16" s="179">
        <v>46</v>
      </c>
      <c r="O16" s="181"/>
      <c r="P16" s="266" t="s">
        <v>61</v>
      </c>
      <c r="Q16" s="267"/>
      <c r="R16" s="269"/>
    </row>
    <row r="17" spans="2:18" ht="17.850000000000001" customHeight="1">
      <c r="B17" s="230"/>
      <c r="C17" s="179" t="s">
        <v>106</v>
      </c>
      <c r="D17" s="181"/>
      <c r="E17" s="11">
        <v>17</v>
      </c>
      <c r="F17" s="179" t="s">
        <v>106</v>
      </c>
      <c r="G17" s="181"/>
      <c r="H17" s="11">
        <v>17</v>
      </c>
      <c r="I17" s="179" t="s">
        <v>106</v>
      </c>
      <c r="J17" s="180"/>
      <c r="K17" s="180"/>
      <c r="L17" s="181"/>
      <c r="M17" s="7"/>
      <c r="N17" s="179">
        <v>17</v>
      </c>
      <c r="O17" s="181"/>
      <c r="P17" s="163" t="s">
        <v>61</v>
      </c>
      <c r="Q17" s="164"/>
      <c r="R17" s="166"/>
    </row>
    <row r="18" spans="2:18" ht="17.850000000000001" customHeight="1">
      <c r="B18" s="230"/>
      <c r="C18" s="179" t="s">
        <v>35</v>
      </c>
      <c r="D18" s="181"/>
      <c r="E18" s="11" t="s">
        <v>61</v>
      </c>
      <c r="F18" s="179" t="s">
        <v>35</v>
      </c>
      <c r="G18" s="181"/>
      <c r="H18" s="11" t="s">
        <v>61</v>
      </c>
      <c r="I18" s="179" t="s">
        <v>35</v>
      </c>
      <c r="J18" s="180"/>
      <c r="K18" s="180"/>
      <c r="L18" s="181"/>
      <c r="M18" s="7"/>
      <c r="N18" s="179" t="s">
        <v>61</v>
      </c>
      <c r="O18" s="181"/>
      <c r="P18" s="163"/>
      <c r="Q18" s="164"/>
      <c r="R18" s="166"/>
    </row>
    <row r="19" spans="2:18" ht="17.850000000000001" customHeight="1">
      <c r="B19" s="230"/>
      <c r="C19" s="179" t="s">
        <v>10</v>
      </c>
      <c r="D19" s="181"/>
      <c r="E19" s="11" t="s">
        <v>61</v>
      </c>
      <c r="F19" s="179" t="s">
        <v>10</v>
      </c>
      <c r="G19" s="181"/>
      <c r="H19" s="11" t="s">
        <v>61</v>
      </c>
      <c r="I19" s="179" t="s">
        <v>10</v>
      </c>
      <c r="J19" s="180"/>
      <c r="K19" s="180"/>
      <c r="L19" s="181"/>
      <c r="M19" s="7"/>
      <c r="N19" s="179" t="s">
        <v>61</v>
      </c>
      <c r="O19" s="181"/>
      <c r="P19" s="163"/>
      <c r="Q19" s="164"/>
      <c r="R19" s="166"/>
    </row>
    <row r="20" spans="2:18" ht="17.850000000000001" customHeight="1">
      <c r="B20" s="230"/>
      <c r="C20" s="179" t="s">
        <v>28</v>
      </c>
      <c r="D20" s="181"/>
      <c r="E20" s="11">
        <v>13</v>
      </c>
      <c r="F20" s="179" t="s">
        <v>28</v>
      </c>
      <c r="G20" s="181"/>
      <c r="H20" s="11">
        <v>13</v>
      </c>
      <c r="I20" s="179" t="s">
        <v>28</v>
      </c>
      <c r="J20" s="180"/>
      <c r="K20" s="180"/>
      <c r="L20" s="181"/>
      <c r="M20" s="7"/>
      <c r="N20" s="179">
        <v>13</v>
      </c>
      <c r="O20" s="181"/>
      <c r="P20" s="163"/>
      <c r="Q20" s="164"/>
      <c r="R20" s="166"/>
    </row>
    <row r="21" spans="2:18" ht="17.850000000000001" customHeight="1">
      <c r="B21" s="230"/>
      <c r="C21" s="179" t="s">
        <v>109</v>
      </c>
      <c r="D21" s="181"/>
      <c r="E21" s="11">
        <v>0</v>
      </c>
      <c r="F21" s="179" t="s">
        <v>109</v>
      </c>
      <c r="G21" s="181"/>
      <c r="H21" s="11">
        <v>0</v>
      </c>
      <c r="I21" s="179" t="s">
        <v>109</v>
      </c>
      <c r="J21" s="257"/>
      <c r="K21" s="257"/>
      <c r="L21" s="181"/>
      <c r="M21" s="7"/>
      <c r="N21" s="179">
        <v>0</v>
      </c>
      <c r="O21" s="181"/>
      <c r="P21" s="163"/>
      <c r="Q21" s="164"/>
      <c r="R21" s="166"/>
    </row>
    <row r="22" spans="2:18" ht="17.850000000000001" customHeight="1">
      <c r="B22" s="230"/>
      <c r="C22" s="179" t="s">
        <v>7</v>
      </c>
      <c r="D22" s="181"/>
      <c r="E22" s="11">
        <v>0</v>
      </c>
      <c r="F22" s="179" t="s">
        <v>7</v>
      </c>
      <c r="G22" s="181"/>
      <c r="H22" s="11">
        <v>0</v>
      </c>
      <c r="I22" s="179" t="s">
        <v>7</v>
      </c>
      <c r="J22" s="180"/>
      <c r="K22" s="180"/>
      <c r="L22" s="181"/>
      <c r="M22" s="7"/>
      <c r="N22" s="179">
        <v>0</v>
      </c>
      <c r="O22" s="181"/>
      <c r="P22" s="163"/>
      <c r="Q22" s="164"/>
      <c r="R22" s="166"/>
    </row>
    <row r="23" spans="2:18" ht="13.35" customHeight="1">
      <c r="B23" s="98"/>
      <c r="C23" s="276"/>
      <c r="D23" s="277"/>
      <c r="E23" s="278"/>
      <c r="F23" s="264" t="s">
        <v>130</v>
      </c>
      <c r="G23" s="265"/>
      <c r="H23" s="265"/>
      <c r="I23" s="276"/>
      <c r="J23" s="277"/>
      <c r="K23" s="277"/>
      <c r="L23" s="277"/>
      <c r="M23" s="277"/>
      <c r="N23" s="277"/>
      <c r="O23" s="278"/>
      <c r="P23" s="163"/>
      <c r="Q23" s="164"/>
      <c r="R23" s="166"/>
    </row>
    <row r="24" spans="2:18" ht="13.35" customHeight="1">
      <c r="B24" s="99"/>
      <c r="C24" s="279"/>
      <c r="D24" s="280"/>
      <c r="E24" s="281"/>
      <c r="F24" s="262"/>
      <c r="G24" s="262"/>
      <c r="H24" s="262"/>
      <c r="I24" s="279" t="s">
        <v>61</v>
      </c>
      <c r="J24" s="280"/>
      <c r="K24" s="280"/>
      <c r="L24" s="280"/>
      <c r="M24" s="280"/>
      <c r="N24" s="280"/>
      <c r="O24" s="281"/>
      <c r="P24" s="163"/>
      <c r="Q24" s="164"/>
      <c r="R24" s="166"/>
    </row>
    <row r="25" spans="2:18" ht="13.35" customHeight="1">
      <c r="B25" s="99"/>
      <c r="C25" s="279" t="s">
        <v>61</v>
      </c>
      <c r="D25" s="280"/>
      <c r="E25" s="281"/>
      <c r="F25" s="262"/>
      <c r="G25" s="262"/>
      <c r="H25" s="262"/>
      <c r="I25" s="279" t="s">
        <v>61</v>
      </c>
      <c r="J25" s="280"/>
      <c r="K25" s="280"/>
      <c r="L25" s="280"/>
      <c r="M25" s="280"/>
      <c r="N25" s="280"/>
      <c r="O25" s="281"/>
      <c r="P25" s="163"/>
      <c r="Q25" s="164"/>
      <c r="R25" s="166"/>
    </row>
    <row r="26" spans="2:18" ht="13.35" customHeight="1">
      <c r="B26" s="52" t="s">
        <v>73</v>
      </c>
      <c r="C26" s="163" t="s">
        <v>61</v>
      </c>
      <c r="D26" s="164"/>
      <c r="E26" s="165"/>
      <c r="F26" s="163"/>
      <c r="G26" s="164"/>
      <c r="H26" s="165"/>
      <c r="I26" s="163"/>
      <c r="J26" s="164"/>
      <c r="K26" s="164"/>
      <c r="L26" s="164"/>
      <c r="M26" s="164"/>
      <c r="N26" s="164"/>
      <c r="O26" s="165"/>
      <c r="P26" s="163"/>
      <c r="Q26" s="164"/>
      <c r="R26" s="166"/>
    </row>
    <row r="27" spans="2:18" ht="13.35" customHeight="1">
      <c r="B27" s="52" t="s">
        <v>6</v>
      </c>
      <c r="C27" s="163"/>
      <c r="D27" s="164"/>
      <c r="E27" s="165"/>
      <c r="F27" s="163"/>
      <c r="G27" s="164"/>
      <c r="H27" s="165"/>
      <c r="I27" s="163" t="s">
        <v>61</v>
      </c>
      <c r="J27" s="164"/>
      <c r="K27" s="164"/>
      <c r="L27" s="164"/>
      <c r="M27" s="164"/>
      <c r="N27" s="164"/>
      <c r="O27" s="165"/>
      <c r="P27" s="163"/>
      <c r="Q27" s="164"/>
      <c r="R27" s="166"/>
    </row>
    <row r="28" spans="2:18" ht="13.35" customHeight="1">
      <c r="B28" s="52" t="s">
        <v>27</v>
      </c>
      <c r="C28" s="163" t="s">
        <v>61</v>
      </c>
      <c r="D28" s="164"/>
      <c r="E28" s="165"/>
      <c r="F28" s="163"/>
      <c r="G28" s="164"/>
      <c r="H28" s="165"/>
      <c r="I28" s="163" t="s">
        <v>61</v>
      </c>
      <c r="J28" s="164"/>
      <c r="K28" s="164"/>
      <c r="L28" s="164"/>
      <c r="M28" s="164"/>
      <c r="N28" s="164"/>
      <c r="O28" s="165"/>
      <c r="P28" s="163"/>
      <c r="Q28" s="164"/>
      <c r="R28" s="166"/>
    </row>
    <row r="29" spans="2:18" ht="13.35" customHeight="1">
      <c r="B29" s="52" t="s">
        <v>61</v>
      </c>
      <c r="C29" s="163" t="s">
        <v>61</v>
      </c>
      <c r="D29" s="164"/>
      <c r="E29" s="165"/>
      <c r="F29" s="163"/>
      <c r="G29" s="164"/>
      <c r="H29" s="165"/>
      <c r="I29" s="163" t="s">
        <v>61</v>
      </c>
      <c r="J29" s="164"/>
      <c r="K29" s="164"/>
      <c r="L29" s="164"/>
      <c r="M29" s="164"/>
      <c r="N29" s="164"/>
      <c r="O29" s="165"/>
      <c r="P29" s="163"/>
      <c r="Q29" s="164"/>
      <c r="R29" s="166"/>
    </row>
    <row r="30" spans="2:18" ht="13.35" customHeight="1">
      <c r="B30" s="52" t="s">
        <v>61</v>
      </c>
      <c r="C30" s="163" t="s">
        <v>61</v>
      </c>
      <c r="D30" s="164"/>
      <c r="E30" s="165"/>
      <c r="F30" s="163"/>
      <c r="G30" s="164"/>
      <c r="H30" s="165"/>
      <c r="I30" s="163" t="s">
        <v>61</v>
      </c>
      <c r="J30" s="164"/>
      <c r="K30" s="164"/>
      <c r="L30" s="164"/>
      <c r="M30" s="164"/>
      <c r="N30" s="164"/>
      <c r="O30" s="165"/>
      <c r="P30" s="170" t="s">
        <v>18</v>
      </c>
      <c r="Q30" s="171"/>
      <c r="R30" s="172"/>
    </row>
    <row r="31" spans="2:18" ht="13.35" customHeight="1">
      <c r="B31" s="52"/>
      <c r="C31" s="163" t="s">
        <v>61</v>
      </c>
      <c r="D31" s="164"/>
      <c r="E31" s="165"/>
      <c r="F31" s="163"/>
      <c r="G31" s="164"/>
      <c r="H31" s="165"/>
      <c r="I31" s="163" t="s">
        <v>61</v>
      </c>
      <c r="J31" s="164"/>
      <c r="K31" s="164"/>
      <c r="L31" s="164"/>
      <c r="M31" s="164"/>
      <c r="N31" s="164"/>
      <c r="O31" s="165"/>
      <c r="P31" s="173" t="s">
        <v>150</v>
      </c>
      <c r="Q31" s="174"/>
      <c r="R31" s="175"/>
    </row>
    <row r="32" spans="2:18" ht="13.35" customHeight="1">
      <c r="B32" s="53"/>
      <c r="C32" s="253" t="s">
        <v>61</v>
      </c>
      <c r="D32" s="254"/>
      <c r="E32" s="255"/>
      <c r="F32" s="253" t="s">
        <v>61</v>
      </c>
      <c r="G32" s="254"/>
      <c r="H32" s="255"/>
      <c r="I32" s="253"/>
      <c r="J32" s="254"/>
      <c r="K32" s="254"/>
      <c r="L32" s="254"/>
      <c r="M32" s="254"/>
      <c r="N32" s="254"/>
      <c r="O32" s="255"/>
      <c r="P32" s="163" t="s">
        <v>61</v>
      </c>
      <c r="Q32" s="164"/>
      <c r="R32" s="166"/>
    </row>
    <row r="33" spans="2:18" ht="13.35" customHeight="1">
      <c r="B33" s="256" t="s">
        <v>111</v>
      </c>
      <c r="C33" s="233"/>
      <c r="D33" s="233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4"/>
    </row>
    <row r="34" spans="2:18" ht="13.35" customHeight="1">
      <c r="B34" s="51" t="s">
        <v>70</v>
      </c>
      <c r="C34" s="179" t="s">
        <v>11</v>
      </c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205"/>
    </row>
    <row r="35" spans="2:18" ht="13.35" customHeight="1">
      <c r="B35" s="51" t="s">
        <v>98</v>
      </c>
      <c r="C35" s="160" t="s">
        <v>54</v>
      </c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2"/>
    </row>
    <row r="36" spans="2:18" ht="13.35" customHeight="1">
      <c r="B36" s="51" t="s">
        <v>15</v>
      </c>
      <c r="C36" s="160" t="s">
        <v>38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2"/>
    </row>
    <row r="37" spans="2:18" ht="13.35" customHeight="1">
      <c r="B37" s="201" t="s">
        <v>9</v>
      </c>
      <c r="C37" s="185" t="s">
        <v>40</v>
      </c>
      <c r="D37" s="204"/>
      <c r="E37" s="186"/>
      <c r="F37" s="185" t="s">
        <v>21</v>
      </c>
      <c r="G37" s="186"/>
      <c r="H37" s="185" t="s">
        <v>12</v>
      </c>
      <c r="I37" s="204"/>
      <c r="J37" s="186"/>
      <c r="K37" s="185" t="s">
        <v>49</v>
      </c>
      <c r="L37" s="207"/>
      <c r="M37" s="207"/>
      <c r="N37" s="207"/>
      <c r="O37" s="208"/>
      <c r="P37" s="185" t="s">
        <v>89</v>
      </c>
      <c r="Q37" s="204"/>
      <c r="R37" s="206"/>
    </row>
    <row r="38" spans="2:18" ht="13.35" customHeight="1">
      <c r="B38" s="202"/>
      <c r="C38" s="250" t="s">
        <v>61</v>
      </c>
      <c r="D38" s="213"/>
      <c r="E38" s="214"/>
      <c r="F38" s="250" t="s">
        <v>61</v>
      </c>
      <c r="G38" s="214"/>
      <c r="H38" s="250" t="s">
        <v>61</v>
      </c>
      <c r="I38" s="213"/>
      <c r="J38" s="214"/>
      <c r="K38" s="270" t="s">
        <v>61</v>
      </c>
      <c r="L38" s="271"/>
      <c r="M38" s="271"/>
      <c r="N38" s="271"/>
      <c r="O38" s="272"/>
      <c r="P38" s="250" t="s">
        <v>61</v>
      </c>
      <c r="Q38" s="213"/>
      <c r="R38" s="249"/>
    </row>
    <row r="39" spans="2:18" ht="13.35" customHeight="1">
      <c r="B39" s="201"/>
      <c r="C39" s="179"/>
      <c r="D39" s="180"/>
      <c r="E39" s="181"/>
      <c r="F39" s="156"/>
      <c r="G39" s="157"/>
      <c r="H39" s="156"/>
      <c r="I39" s="158"/>
      <c r="J39" s="157"/>
      <c r="K39" s="273"/>
      <c r="L39" s="274"/>
      <c r="M39" s="274"/>
      <c r="N39" s="274"/>
      <c r="O39" s="275"/>
      <c r="P39" s="156"/>
      <c r="Q39" s="158"/>
      <c r="R39" s="159"/>
    </row>
    <row r="40" spans="2:18" ht="13.35" customHeight="1">
      <c r="B40" s="201"/>
      <c r="C40" s="179"/>
      <c r="D40" s="180"/>
      <c r="E40" s="181"/>
      <c r="F40" s="156"/>
      <c r="G40" s="157"/>
      <c r="H40" s="156"/>
      <c r="I40" s="158"/>
      <c r="J40" s="157"/>
      <c r="K40" s="273"/>
      <c r="L40" s="274"/>
      <c r="M40" s="274"/>
      <c r="N40" s="274"/>
      <c r="O40" s="275"/>
      <c r="P40" s="156"/>
      <c r="Q40" s="158"/>
      <c r="R40" s="159"/>
    </row>
    <row r="41" spans="2:18" ht="13.35" customHeight="1">
      <c r="B41" s="202"/>
      <c r="C41" s="179" t="s">
        <v>61</v>
      </c>
      <c r="D41" s="180"/>
      <c r="E41" s="181"/>
      <c r="F41" s="156" t="s">
        <v>61</v>
      </c>
      <c r="G41" s="157"/>
      <c r="H41" s="156" t="s">
        <v>61</v>
      </c>
      <c r="I41" s="158"/>
      <c r="J41" s="157"/>
      <c r="K41" s="179" t="s">
        <v>61</v>
      </c>
      <c r="L41" s="180"/>
      <c r="M41" s="180"/>
      <c r="N41" s="180"/>
      <c r="O41" s="181"/>
      <c r="P41" s="156" t="s">
        <v>61</v>
      </c>
      <c r="Q41" s="158"/>
      <c r="R41" s="159"/>
    </row>
    <row r="42" spans="2:18" ht="13.35" customHeight="1">
      <c r="B42" s="203"/>
      <c r="C42" s="217" t="s">
        <v>61</v>
      </c>
      <c r="D42" s="218"/>
      <c r="E42" s="219"/>
      <c r="F42" s="179" t="s">
        <v>61</v>
      </c>
      <c r="G42" s="181"/>
      <c r="H42" s="179" t="s">
        <v>61</v>
      </c>
      <c r="I42" s="180"/>
      <c r="J42" s="181"/>
      <c r="K42" s="193" t="s">
        <v>61</v>
      </c>
      <c r="L42" s="161"/>
      <c r="M42" s="161"/>
      <c r="N42" s="161"/>
      <c r="O42" s="194"/>
      <c r="P42" s="193" t="s">
        <v>61</v>
      </c>
      <c r="Q42" s="161"/>
      <c r="R42" s="162"/>
    </row>
    <row r="43" spans="2:18" ht="13.35" customHeight="1">
      <c r="B43" s="199" t="s">
        <v>61</v>
      </c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</row>
    <row r="44" spans="2:18" ht="13.35" customHeight="1"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</row>
  </sheetData>
  <mergeCells count="156">
    <mergeCell ref="B8:B9"/>
    <mergeCell ref="N9:O9"/>
    <mergeCell ref="I8:J8"/>
    <mergeCell ref="I9:J9"/>
    <mergeCell ref="K9:L9"/>
    <mergeCell ref="P13:Q13"/>
    <mergeCell ref="P14:Q14"/>
    <mergeCell ref="C15:E15"/>
    <mergeCell ref="F15:H15"/>
    <mergeCell ref="I15:O15"/>
    <mergeCell ref="P15:R15"/>
    <mergeCell ref="P11:R11"/>
    <mergeCell ref="F13:H13"/>
    <mergeCell ref="C12:E12"/>
    <mergeCell ref="F12:H12"/>
    <mergeCell ref="I12:O12"/>
    <mergeCell ref="C11:E11"/>
    <mergeCell ref="F11:H11"/>
    <mergeCell ref="I13:O13"/>
    <mergeCell ref="I11:O11"/>
    <mergeCell ref="C13:E13"/>
    <mergeCell ref="P7:R7"/>
    <mergeCell ref="K8:L8"/>
    <mergeCell ref="N8:O8"/>
    <mergeCell ref="P8:Q8"/>
    <mergeCell ref="P9:Q9"/>
    <mergeCell ref="C7:E7"/>
    <mergeCell ref="F7:H7"/>
    <mergeCell ref="I7:O7"/>
    <mergeCell ref="P10:Q10"/>
    <mergeCell ref="J3:J4"/>
    <mergeCell ref="B10:B15"/>
    <mergeCell ref="P12:Q12"/>
    <mergeCell ref="P21:R21"/>
    <mergeCell ref="C18:D18"/>
    <mergeCell ref="P17:R17"/>
    <mergeCell ref="P18:R18"/>
    <mergeCell ref="C16:D16"/>
    <mergeCell ref="F16:G16"/>
    <mergeCell ref="I16:L16"/>
    <mergeCell ref="N16:O16"/>
    <mergeCell ref="C17:D17"/>
    <mergeCell ref="F17:G17"/>
    <mergeCell ref="I17:L17"/>
    <mergeCell ref="N17:O17"/>
    <mergeCell ref="F18:G18"/>
    <mergeCell ref="I18:L18"/>
    <mergeCell ref="P20:R20"/>
    <mergeCell ref="N5:R5"/>
    <mergeCell ref="C5:F5"/>
    <mergeCell ref="B6:R6"/>
    <mergeCell ref="C10:E10"/>
    <mergeCell ref="F10:H10"/>
    <mergeCell ref="I10:O10"/>
    <mergeCell ref="C26:E26"/>
    <mergeCell ref="F26:H26"/>
    <mergeCell ref="I26:O26"/>
    <mergeCell ref="P26:R26"/>
    <mergeCell ref="C22:D22"/>
    <mergeCell ref="C27:E27"/>
    <mergeCell ref="F27:H27"/>
    <mergeCell ref="I27:O27"/>
    <mergeCell ref="P27:R27"/>
    <mergeCell ref="P22:R22"/>
    <mergeCell ref="P23:R23"/>
    <mergeCell ref="P24:R24"/>
    <mergeCell ref="P25:R25"/>
    <mergeCell ref="C23:E23"/>
    <mergeCell ref="C24:E24"/>
    <mergeCell ref="C25:E25"/>
    <mergeCell ref="F23:H23"/>
    <mergeCell ref="F24:H24"/>
    <mergeCell ref="F25:H25"/>
    <mergeCell ref="I25:O25"/>
    <mergeCell ref="I24:O24"/>
    <mergeCell ref="I23:O23"/>
    <mergeCell ref="C31:E31"/>
    <mergeCell ref="F31:H31"/>
    <mergeCell ref="I31:O31"/>
    <mergeCell ref="P31:R31"/>
    <mergeCell ref="C32:E32"/>
    <mergeCell ref="F32:H32"/>
    <mergeCell ref="I32:O32"/>
    <mergeCell ref="P32:R32"/>
    <mergeCell ref="B33:R33"/>
    <mergeCell ref="C28:E28"/>
    <mergeCell ref="F28:H28"/>
    <mergeCell ref="I28:O28"/>
    <mergeCell ref="P28:R28"/>
    <mergeCell ref="C29:E29"/>
    <mergeCell ref="F29:H29"/>
    <mergeCell ref="I29:O29"/>
    <mergeCell ref="P29:R29"/>
    <mergeCell ref="C30:E30"/>
    <mergeCell ref="F30:H30"/>
    <mergeCell ref="I30:O30"/>
    <mergeCell ref="P30:R30"/>
    <mergeCell ref="C34:R34"/>
    <mergeCell ref="C35:R35"/>
    <mergeCell ref="C36:R36"/>
    <mergeCell ref="F39:G39"/>
    <mergeCell ref="F40:G40"/>
    <mergeCell ref="H39:J39"/>
    <mergeCell ref="H40:J40"/>
    <mergeCell ref="K39:O39"/>
    <mergeCell ref="K40:O40"/>
    <mergeCell ref="P39:R39"/>
    <mergeCell ref="P40:R40"/>
    <mergeCell ref="B43:R44"/>
    <mergeCell ref="C41:E41"/>
    <mergeCell ref="F41:G41"/>
    <mergeCell ref="H41:J41"/>
    <mergeCell ref="K41:O41"/>
    <mergeCell ref="P41:R41"/>
    <mergeCell ref="C42:E42"/>
    <mergeCell ref="F42:G42"/>
    <mergeCell ref="H42:J42"/>
    <mergeCell ref="K42:O42"/>
    <mergeCell ref="B37:B42"/>
    <mergeCell ref="C37:E37"/>
    <mergeCell ref="F37:G37"/>
    <mergeCell ref="H37:J37"/>
    <mergeCell ref="K37:O37"/>
    <mergeCell ref="P42:R42"/>
    <mergeCell ref="P37:R37"/>
    <mergeCell ref="C38:E38"/>
    <mergeCell ref="F38:G38"/>
    <mergeCell ref="H38:J38"/>
    <mergeCell ref="K38:O38"/>
    <mergeCell ref="P38:R38"/>
    <mergeCell ref="C39:E39"/>
    <mergeCell ref="C40:E40"/>
    <mergeCell ref="B1:Q1"/>
    <mergeCell ref="N18:O18"/>
    <mergeCell ref="I22:L22"/>
    <mergeCell ref="N22:O22"/>
    <mergeCell ref="F20:G20"/>
    <mergeCell ref="I20:L20"/>
    <mergeCell ref="N20:O20"/>
    <mergeCell ref="F22:G22"/>
    <mergeCell ref="C21:D21"/>
    <mergeCell ref="F21:G21"/>
    <mergeCell ref="I21:L21"/>
    <mergeCell ref="N21:O21"/>
    <mergeCell ref="C19:D19"/>
    <mergeCell ref="F19:G19"/>
    <mergeCell ref="I19:L19"/>
    <mergeCell ref="N19:O19"/>
    <mergeCell ref="C20:D20"/>
    <mergeCell ref="P19:R19"/>
    <mergeCell ref="B16:B22"/>
    <mergeCell ref="P16:R16"/>
    <mergeCell ref="C14:E14"/>
    <mergeCell ref="F14:H14"/>
    <mergeCell ref="I14:O14"/>
    <mergeCell ref="O3:Q3"/>
  </mergeCells>
  <phoneticPr fontId="43" type="noConversion"/>
  <pageMargins left="0.53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/>
  <dimension ref="A1:M38"/>
  <sheetViews>
    <sheetView topLeftCell="A12" workbookViewId="0">
      <selection activeCell="D16" sqref="D16:I38"/>
    </sheetView>
  </sheetViews>
  <sheetFormatPr defaultColWidth="8.88671875" defaultRowHeight="12"/>
  <cols>
    <col min="1" max="1" width="7.33203125" style="14" customWidth="1"/>
    <col min="2" max="2" width="4.77734375" style="14" customWidth="1"/>
    <col min="3" max="3" width="10.88671875" style="14" customWidth="1"/>
    <col min="4" max="4" width="11.88671875" style="18" customWidth="1"/>
    <col min="5" max="5" width="12.21875" style="18" customWidth="1"/>
    <col min="6" max="6" width="11.77734375" style="18" customWidth="1"/>
    <col min="7" max="7" width="11.109375" style="18" customWidth="1"/>
    <col min="8" max="8" width="6.88671875" style="19" customWidth="1"/>
    <col min="9" max="9" width="8.88671875" style="14" customWidth="1"/>
    <col min="10" max="16384" width="8.88671875" style="14"/>
  </cols>
  <sheetData>
    <row r="1" spans="1:9" ht="21.95" customHeight="1">
      <c r="A1" s="285" t="s">
        <v>53</v>
      </c>
      <c r="B1" s="285"/>
      <c r="C1" s="285"/>
      <c r="D1" s="285"/>
      <c r="E1" s="285"/>
      <c r="F1" s="285"/>
      <c r="G1" s="285"/>
      <c r="H1" s="285"/>
      <c r="I1" s="285"/>
    </row>
    <row r="2" spans="1:9" ht="21.95" customHeight="1">
      <c r="A2" s="15"/>
      <c r="B2" s="15"/>
      <c r="C2" s="15"/>
      <c r="D2" s="16"/>
      <c r="E2" s="16"/>
      <c r="F2" s="16"/>
      <c r="G2" s="16"/>
      <c r="H2" s="17"/>
      <c r="I2" s="15"/>
    </row>
    <row r="3" spans="1:9" ht="21.95" customHeight="1">
      <c r="A3" s="20" t="s">
        <v>101</v>
      </c>
      <c r="B3" s="286">
        <f>월!C5</f>
        <v>44606</v>
      </c>
      <c r="C3" s="286"/>
      <c r="D3" s="286"/>
      <c r="E3" s="286"/>
      <c r="F3" s="286"/>
      <c r="G3" s="286"/>
      <c r="H3" s="286"/>
      <c r="I3" s="286"/>
    </row>
    <row r="4" spans="1:9" ht="21.95" customHeight="1">
      <c r="A4" s="287" t="s">
        <v>57</v>
      </c>
      <c r="B4" s="21" t="s">
        <v>83</v>
      </c>
      <c r="C4" s="21" t="s">
        <v>102</v>
      </c>
      <c r="D4" s="24" t="s">
        <v>97</v>
      </c>
      <c r="E4" s="24" t="s">
        <v>74</v>
      </c>
      <c r="F4" s="24" t="s">
        <v>78</v>
      </c>
      <c r="G4" s="24" t="s">
        <v>104</v>
      </c>
      <c r="H4" s="25" t="s">
        <v>63</v>
      </c>
      <c r="I4" s="21" t="s">
        <v>87</v>
      </c>
    </row>
    <row r="5" spans="1:9" ht="21.95" customHeight="1">
      <c r="A5" s="288"/>
      <c r="B5" s="20" t="s">
        <v>90</v>
      </c>
      <c r="C5" s="20" t="str">
        <f>+월!C10</f>
        <v>잡곡밥/호박씨죽</v>
      </c>
      <c r="D5" s="22" t="str">
        <f>+월!C11</f>
        <v>크림스프</v>
      </c>
      <c r="E5" s="22" t="str">
        <f>+월!C12</f>
        <v>다진쇠고기야채볶음</v>
      </c>
      <c r="F5" s="22" t="str">
        <f>+월!C13</f>
        <v>참치감자조림</v>
      </c>
      <c r="G5" s="22" t="str">
        <f>+월!C14</f>
        <v>김구이</v>
      </c>
      <c r="H5" s="23" t="str">
        <f>+월!C15</f>
        <v>배추김치</v>
      </c>
      <c r="I5" s="20" t="e">
        <f>+월!#REF!</f>
        <v>#REF!</v>
      </c>
    </row>
    <row r="6" spans="1:9" ht="21.95" customHeight="1">
      <c r="A6" s="288"/>
      <c r="B6" s="20" t="s">
        <v>91</v>
      </c>
      <c r="C6" s="20" t="str">
        <f>+월!F10</f>
        <v>오곡밥/쇠고기야채죽</v>
      </c>
      <c r="D6" s="22" t="str">
        <f>+월!F11</f>
        <v>쇠고기무우국</v>
      </c>
      <c r="E6" s="22" t="str">
        <f>+월!F12</f>
        <v>아주까리나물볶음</v>
      </c>
      <c r="F6" s="22" t="str">
        <f>+월!F13</f>
        <v>부지갱이나물</v>
      </c>
      <c r="G6" s="22" t="str">
        <f>+월!F14</f>
        <v>조기구이</v>
      </c>
      <c r="H6" s="22" t="str">
        <f>+월!F15</f>
        <v>배추김치</v>
      </c>
      <c r="I6" s="22" t="e">
        <f>+월!#REF!</f>
        <v>#REF!</v>
      </c>
    </row>
    <row r="7" spans="1:9" ht="21.95" customHeight="1">
      <c r="A7" s="289"/>
      <c r="B7" s="20" t="s">
        <v>82</v>
      </c>
      <c r="C7" s="20" t="str">
        <f>+월!I10</f>
        <v>잡곡밥/참치야채죽</v>
      </c>
      <c r="D7" s="20" t="str">
        <f>+월!I11</f>
        <v>아욱국</v>
      </c>
      <c r="E7" s="20" t="str">
        <f>+월!I12</f>
        <v>고사리볶음</v>
      </c>
      <c r="F7" s="20" t="str">
        <f>+월!I13</f>
        <v>유채된장무침</v>
      </c>
      <c r="G7" s="20" t="str">
        <f>+월!I14</f>
        <v>돈육메추리알장조림</v>
      </c>
      <c r="H7" s="20" t="str">
        <f>+월!I15</f>
        <v>배추김치</v>
      </c>
      <c r="I7" s="20" t="e">
        <f>+월!#REF!</f>
        <v>#REF!</v>
      </c>
    </row>
    <row r="8" spans="1:9" ht="20.100000000000001" customHeight="1">
      <c r="A8" s="20" t="s">
        <v>60</v>
      </c>
      <c r="B8" s="292" t="s">
        <v>69</v>
      </c>
      <c r="C8" s="161"/>
      <c r="D8" s="161"/>
      <c r="E8" s="194"/>
      <c r="F8" s="118" t="s">
        <v>132</v>
      </c>
      <c r="G8" s="20" t="str">
        <f>+주간식단표!C23</f>
        <v>요거트</v>
      </c>
      <c r="H8" s="292" t="str">
        <f>+주간식단표!C24</f>
        <v>야채쥬스</v>
      </c>
      <c r="I8" s="181"/>
    </row>
    <row r="9" spans="1:9" ht="20.100000000000001" customHeight="1">
      <c r="A9" s="20" t="s">
        <v>71</v>
      </c>
      <c r="B9" s="286">
        <f>$B$3+6</f>
        <v>44612</v>
      </c>
      <c r="C9" s="286"/>
      <c r="D9" s="286"/>
      <c r="E9" s="286"/>
      <c r="F9" s="286"/>
      <c r="G9" s="286"/>
      <c r="H9" s="286"/>
      <c r="I9" s="286"/>
    </row>
    <row r="10" spans="1:9" ht="20.100000000000001" customHeight="1">
      <c r="A10" s="287" t="s">
        <v>8</v>
      </c>
      <c r="B10" s="296" t="s">
        <v>137</v>
      </c>
      <c r="C10" s="297"/>
      <c r="D10" s="297"/>
      <c r="E10" s="297"/>
      <c r="F10" s="297"/>
      <c r="G10" s="297"/>
      <c r="H10" s="297"/>
      <c r="I10" s="198"/>
    </row>
    <row r="11" spans="1:9" ht="20.100000000000001" customHeight="1">
      <c r="A11" s="288"/>
      <c r="B11" s="298" t="s">
        <v>138</v>
      </c>
      <c r="C11" s="164"/>
      <c r="D11" s="164"/>
      <c r="E11" s="164"/>
      <c r="F11" s="164"/>
      <c r="G11" s="164"/>
      <c r="H11" s="164"/>
      <c r="I11" s="165"/>
    </row>
    <row r="12" spans="1:9" ht="20.100000000000001" customHeight="1">
      <c r="A12" s="288"/>
      <c r="B12" s="298" t="s">
        <v>139</v>
      </c>
      <c r="C12" s="164"/>
      <c r="D12" s="164"/>
      <c r="E12" s="164"/>
      <c r="F12" s="164"/>
      <c r="G12" s="164"/>
      <c r="H12" s="164"/>
      <c r="I12" s="165"/>
    </row>
    <row r="13" spans="1:9" ht="20.100000000000001" customHeight="1">
      <c r="A13" s="289"/>
      <c r="B13" s="299" t="s">
        <v>136</v>
      </c>
      <c r="C13" s="254"/>
      <c r="D13" s="254"/>
      <c r="E13" s="254"/>
      <c r="F13" s="254"/>
      <c r="G13" s="254"/>
      <c r="H13" s="254"/>
      <c r="I13" s="255"/>
    </row>
    <row r="14" spans="1:9" ht="20.100000000000001" customHeight="1">
      <c r="A14" s="295" t="s">
        <v>134</v>
      </c>
      <c r="B14" s="161"/>
      <c r="C14" s="161"/>
      <c r="D14" s="161"/>
      <c r="E14" s="161"/>
      <c r="F14" s="161"/>
      <c r="G14" s="161"/>
      <c r="H14" s="161"/>
      <c r="I14" s="194"/>
    </row>
    <row r="15" spans="1:9" ht="20.100000000000001" customHeight="1">
      <c r="A15" s="294" t="s">
        <v>123</v>
      </c>
      <c r="B15" s="294"/>
      <c r="C15" s="294"/>
      <c r="D15" s="22" t="s">
        <v>46</v>
      </c>
      <c r="E15" s="22" t="s">
        <v>42</v>
      </c>
      <c r="F15" s="22" t="s">
        <v>30</v>
      </c>
      <c r="G15" s="283" t="s">
        <v>110</v>
      </c>
      <c r="H15" s="181"/>
      <c r="I15" s="119" t="s">
        <v>14</v>
      </c>
    </row>
    <row r="16" spans="1:9" ht="20.100000000000001" customHeight="1">
      <c r="A16" s="287" t="s">
        <v>80</v>
      </c>
      <c r="B16" s="282" t="str">
        <f>C5</f>
        <v>잡곡밥/호박씨죽</v>
      </c>
      <c r="C16" s="282"/>
      <c r="D16" s="117" t="s">
        <v>133</v>
      </c>
      <c r="E16" s="117" t="s">
        <v>133</v>
      </c>
      <c r="F16" s="117" t="s">
        <v>133</v>
      </c>
      <c r="G16" s="283" t="s">
        <v>133</v>
      </c>
      <c r="H16" s="181"/>
      <c r="I16" s="20" t="s">
        <v>133</v>
      </c>
    </row>
    <row r="17" spans="1:13" ht="20.100000000000001" customHeight="1">
      <c r="A17" s="288"/>
      <c r="B17" s="293" t="str">
        <f>D5</f>
        <v>크림스프</v>
      </c>
      <c r="C17" s="293"/>
      <c r="D17" s="117" t="s">
        <v>133</v>
      </c>
      <c r="E17" s="117" t="s">
        <v>133</v>
      </c>
      <c r="F17" s="117" t="s">
        <v>133</v>
      </c>
      <c r="G17" s="283" t="s">
        <v>133</v>
      </c>
      <c r="H17" s="181"/>
      <c r="I17" s="20" t="s">
        <v>133</v>
      </c>
    </row>
    <row r="18" spans="1:13" ht="20.100000000000001" customHeight="1">
      <c r="A18" s="288"/>
      <c r="B18" s="293" t="str">
        <f>E5</f>
        <v>다진쇠고기야채볶음</v>
      </c>
      <c r="C18" s="293"/>
      <c r="D18" s="117" t="s">
        <v>133</v>
      </c>
      <c r="E18" s="117" t="s">
        <v>133</v>
      </c>
      <c r="F18" s="117" t="s">
        <v>133</v>
      </c>
      <c r="G18" s="283" t="s">
        <v>133</v>
      </c>
      <c r="H18" s="181"/>
      <c r="I18" s="20" t="s">
        <v>133</v>
      </c>
    </row>
    <row r="19" spans="1:13" ht="20.100000000000001" customHeight="1">
      <c r="A19" s="288"/>
      <c r="B19" s="282" t="str">
        <f>F5</f>
        <v>참치감자조림</v>
      </c>
      <c r="C19" s="282"/>
      <c r="D19" s="117" t="s">
        <v>133</v>
      </c>
      <c r="E19" s="117" t="s">
        <v>133</v>
      </c>
      <c r="F19" s="117" t="s">
        <v>133</v>
      </c>
      <c r="G19" s="283" t="s">
        <v>133</v>
      </c>
      <c r="H19" s="181"/>
      <c r="I19" s="20" t="s">
        <v>133</v>
      </c>
    </row>
    <row r="20" spans="1:13" ht="20.100000000000001" customHeight="1">
      <c r="A20" s="288"/>
      <c r="B20" s="290" t="str">
        <f>+G5</f>
        <v>김구이</v>
      </c>
      <c r="C20" s="291"/>
      <c r="D20" s="117" t="s">
        <v>133</v>
      </c>
      <c r="E20" s="117" t="s">
        <v>133</v>
      </c>
      <c r="F20" s="117" t="s">
        <v>133</v>
      </c>
      <c r="G20" s="283" t="s">
        <v>133</v>
      </c>
      <c r="H20" s="181"/>
      <c r="I20" s="20" t="s">
        <v>133</v>
      </c>
    </row>
    <row r="21" spans="1:13" ht="20.100000000000001" customHeight="1">
      <c r="A21" s="288"/>
      <c r="B21" s="290" t="str">
        <f>+H5</f>
        <v>배추김치</v>
      </c>
      <c r="C21" s="291"/>
      <c r="D21" s="117" t="s">
        <v>133</v>
      </c>
      <c r="E21" s="117" t="s">
        <v>133</v>
      </c>
      <c r="F21" s="117" t="s">
        <v>133</v>
      </c>
      <c r="G21" s="283" t="s">
        <v>133</v>
      </c>
      <c r="H21" s="181"/>
      <c r="I21" s="20" t="s">
        <v>133</v>
      </c>
      <c r="M21" s="14" t="s">
        <v>3</v>
      </c>
    </row>
    <row r="22" spans="1:13" ht="20.100000000000001" customHeight="1">
      <c r="A22" s="303"/>
      <c r="B22" s="282" t="e">
        <f>+I5</f>
        <v>#REF!</v>
      </c>
      <c r="C22" s="282"/>
      <c r="D22" s="117" t="s">
        <v>133</v>
      </c>
      <c r="E22" s="117" t="s">
        <v>133</v>
      </c>
      <c r="F22" s="117" t="s">
        <v>133</v>
      </c>
      <c r="G22" s="283" t="s">
        <v>133</v>
      </c>
      <c r="H22" s="181"/>
      <c r="I22" s="20" t="s">
        <v>133</v>
      </c>
    </row>
    <row r="23" spans="1:13" ht="20.100000000000001" customHeight="1">
      <c r="A23" s="287" t="s">
        <v>100</v>
      </c>
      <c r="B23" s="282" t="str">
        <f>+C6</f>
        <v>오곡밥/쇠고기야채죽</v>
      </c>
      <c r="C23" s="282"/>
      <c r="D23" s="117" t="s">
        <v>133</v>
      </c>
      <c r="E23" s="117" t="s">
        <v>133</v>
      </c>
      <c r="F23" s="117" t="s">
        <v>133</v>
      </c>
      <c r="G23" s="283" t="s">
        <v>133</v>
      </c>
      <c r="H23" s="181"/>
      <c r="I23" s="20" t="s">
        <v>133</v>
      </c>
    </row>
    <row r="24" spans="1:13" ht="20.100000000000001" customHeight="1">
      <c r="A24" s="302"/>
      <c r="B24" s="282" t="str">
        <f>+D6</f>
        <v>쇠고기무우국</v>
      </c>
      <c r="C24" s="282"/>
      <c r="D24" s="117" t="s">
        <v>133</v>
      </c>
      <c r="E24" s="117" t="s">
        <v>133</v>
      </c>
      <c r="F24" s="117" t="s">
        <v>133</v>
      </c>
      <c r="G24" s="283" t="s">
        <v>133</v>
      </c>
      <c r="H24" s="181"/>
      <c r="I24" s="20" t="s">
        <v>133</v>
      </c>
    </row>
    <row r="25" spans="1:13" ht="20.100000000000001" customHeight="1">
      <c r="A25" s="302"/>
      <c r="B25" s="282" t="str">
        <f>+E6</f>
        <v>아주까리나물볶음</v>
      </c>
      <c r="C25" s="282"/>
      <c r="D25" s="117" t="s">
        <v>133</v>
      </c>
      <c r="E25" s="117" t="s">
        <v>133</v>
      </c>
      <c r="F25" s="117" t="s">
        <v>133</v>
      </c>
      <c r="G25" s="283" t="s">
        <v>133</v>
      </c>
      <c r="H25" s="181"/>
      <c r="I25" s="20" t="s">
        <v>133</v>
      </c>
    </row>
    <row r="26" spans="1:13" ht="20.100000000000001" customHeight="1">
      <c r="A26" s="302"/>
      <c r="B26" s="282" t="str">
        <f>+F6</f>
        <v>부지갱이나물</v>
      </c>
      <c r="C26" s="282"/>
      <c r="D26" s="117" t="s">
        <v>133</v>
      </c>
      <c r="E26" s="117" t="s">
        <v>133</v>
      </c>
      <c r="F26" s="117" t="s">
        <v>133</v>
      </c>
      <c r="G26" s="283" t="s">
        <v>133</v>
      </c>
      <c r="H26" s="181"/>
      <c r="I26" s="20" t="s">
        <v>133</v>
      </c>
    </row>
    <row r="27" spans="1:13" ht="20.100000000000001" customHeight="1">
      <c r="A27" s="302"/>
      <c r="B27" s="282" t="str">
        <f>+G6</f>
        <v>조기구이</v>
      </c>
      <c r="C27" s="282"/>
      <c r="D27" s="117" t="s">
        <v>133</v>
      </c>
      <c r="E27" s="117" t="s">
        <v>133</v>
      </c>
      <c r="F27" s="117" t="s">
        <v>133</v>
      </c>
      <c r="G27" s="283" t="s">
        <v>133</v>
      </c>
      <c r="H27" s="181"/>
      <c r="I27" s="20" t="s">
        <v>133</v>
      </c>
    </row>
    <row r="28" spans="1:13" ht="20.100000000000001" customHeight="1">
      <c r="A28" s="302"/>
      <c r="B28" s="282" t="str">
        <f>+H6</f>
        <v>배추김치</v>
      </c>
      <c r="C28" s="282"/>
      <c r="D28" s="117" t="s">
        <v>133</v>
      </c>
      <c r="E28" s="117" t="s">
        <v>133</v>
      </c>
      <c r="F28" s="117" t="s">
        <v>133</v>
      </c>
      <c r="G28" s="283" t="s">
        <v>133</v>
      </c>
      <c r="H28" s="181"/>
      <c r="I28" s="20" t="s">
        <v>133</v>
      </c>
    </row>
    <row r="29" spans="1:13" ht="20.100000000000001" customHeight="1">
      <c r="A29" s="303"/>
      <c r="B29" s="283" t="e">
        <f>+I6</f>
        <v>#REF!</v>
      </c>
      <c r="C29" s="284"/>
      <c r="D29" s="117" t="s">
        <v>133</v>
      </c>
      <c r="E29" s="117" t="s">
        <v>133</v>
      </c>
      <c r="F29" s="117" t="s">
        <v>133</v>
      </c>
      <c r="G29" s="283" t="s">
        <v>133</v>
      </c>
      <c r="H29" s="181"/>
      <c r="I29" s="20" t="s">
        <v>133</v>
      </c>
    </row>
    <row r="30" spans="1:13" ht="20.100000000000001" customHeight="1">
      <c r="A30" s="287" t="s">
        <v>99</v>
      </c>
      <c r="B30" s="282" t="str">
        <f>+C7</f>
        <v>잡곡밥/참치야채죽</v>
      </c>
      <c r="C30" s="282"/>
      <c r="D30" s="117" t="s">
        <v>133</v>
      </c>
      <c r="E30" s="117" t="s">
        <v>133</v>
      </c>
      <c r="F30" s="117" t="s">
        <v>133</v>
      </c>
      <c r="G30" s="283" t="s">
        <v>133</v>
      </c>
      <c r="H30" s="181"/>
      <c r="I30" s="20" t="s">
        <v>133</v>
      </c>
    </row>
    <row r="31" spans="1:13" ht="20.100000000000001" customHeight="1">
      <c r="A31" s="304"/>
      <c r="B31" s="282" t="str">
        <f>+D7</f>
        <v>아욱국</v>
      </c>
      <c r="C31" s="282"/>
      <c r="D31" s="117" t="s">
        <v>133</v>
      </c>
      <c r="E31" s="117" t="s">
        <v>133</v>
      </c>
      <c r="F31" s="117" t="s">
        <v>133</v>
      </c>
      <c r="G31" s="283" t="s">
        <v>133</v>
      </c>
      <c r="H31" s="181"/>
      <c r="I31" s="20" t="s">
        <v>133</v>
      </c>
    </row>
    <row r="32" spans="1:13" ht="20.100000000000001" customHeight="1">
      <c r="A32" s="304"/>
      <c r="B32" s="282" t="str">
        <f>+E7</f>
        <v>고사리볶음</v>
      </c>
      <c r="C32" s="282"/>
      <c r="D32" s="117" t="s">
        <v>133</v>
      </c>
      <c r="E32" s="117" t="s">
        <v>133</v>
      </c>
      <c r="F32" s="117" t="s">
        <v>133</v>
      </c>
      <c r="G32" s="283" t="s">
        <v>133</v>
      </c>
      <c r="H32" s="181"/>
      <c r="I32" s="20" t="s">
        <v>133</v>
      </c>
    </row>
    <row r="33" spans="1:9" ht="20.100000000000001" customHeight="1">
      <c r="A33" s="304"/>
      <c r="B33" s="282" t="str">
        <f>+F7</f>
        <v>유채된장무침</v>
      </c>
      <c r="C33" s="282"/>
      <c r="D33" s="117" t="s">
        <v>133</v>
      </c>
      <c r="E33" s="117" t="s">
        <v>133</v>
      </c>
      <c r="F33" s="117" t="s">
        <v>133</v>
      </c>
      <c r="G33" s="283" t="s">
        <v>133</v>
      </c>
      <c r="H33" s="181"/>
      <c r="I33" s="20" t="s">
        <v>133</v>
      </c>
    </row>
    <row r="34" spans="1:9" ht="21.95" customHeight="1">
      <c r="A34" s="304"/>
      <c r="B34" s="282" t="str">
        <f>+G7</f>
        <v>돈육메추리알장조림</v>
      </c>
      <c r="C34" s="282"/>
      <c r="D34" s="117" t="s">
        <v>133</v>
      </c>
      <c r="E34" s="117" t="s">
        <v>133</v>
      </c>
      <c r="F34" s="117" t="s">
        <v>133</v>
      </c>
      <c r="G34" s="283" t="s">
        <v>133</v>
      </c>
      <c r="H34" s="181"/>
      <c r="I34" s="20" t="s">
        <v>133</v>
      </c>
    </row>
    <row r="35" spans="1:9" ht="21.95" customHeight="1">
      <c r="A35" s="304"/>
      <c r="B35" s="282" t="str">
        <f>+H7</f>
        <v>배추김치</v>
      </c>
      <c r="C35" s="282"/>
      <c r="D35" s="117" t="s">
        <v>133</v>
      </c>
      <c r="E35" s="117" t="s">
        <v>133</v>
      </c>
      <c r="F35" s="117" t="s">
        <v>133</v>
      </c>
      <c r="G35" s="283" t="s">
        <v>133</v>
      </c>
      <c r="H35" s="181"/>
      <c r="I35" s="20" t="s">
        <v>133</v>
      </c>
    </row>
    <row r="36" spans="1:9" ht="21.95" customHeight="1">
      <c r="A36" s="305"/>
      <c r="B36" s="282" t="e">
        <f>+I7</f>
        <v>#REF!</v>
      </c>
      <c r="C36" s="282"/>
      <c r="D36" s="117" t="s">
        <v>133</v>
      </c>
      <c r="E36" s="117" t="s">
        <v>133</v>
      </c>
      <c r="F36" s="117" t="s">
        <v>133</v>
      </c>
      <c r="G36" s="283" t="s">
        <v>133</v>
      </c>
      <c r="H36" s="181"/>
      <c r="I36" s="20" t="s">
        <v>133</v>
      </c>
    </row>
    <row r="37" spans="1:9" ht="21.95" customHeight="1">
      <c r="A37" s="287" t="s">
        <v>58</v>
      </c>
      <c r="B37" s="300" t="str">
        <f>월!R12</f>
        <v>요거트</v>
      </c>
      <c r="C37" s="301"/>
      <c r="D37" s="117" t="s">
        <v>133</v>
      </c>
      <c r="E37" s="117" t="s">
        <v>133</v>
      </c>
      <c r="F37" s="117" t="s">
        <v>133</v>
      </c>
      <c r="G37" s="283" t="s">
        <v>133</v>
      </c>
      <c r="H37" s="181"/>
      <c r="I37" s="20" t="s">
        <v>133</v>
      </c>
    </row>
    <row r="38" spans="1:9" ht="21.95" customHeight="1">
      <c r="A38" s="289"/>
      <c r="B38" s="300" t="str">
        <f>월!R14</f>
        <v>야채쥬스</v>
      </c>
      <c r="C38" s="301"/>
      <c r="D38" s="117" t="s">
        <v>133</v>
      </c>
      <c r="E38" s="117" t="s">
        <v>133</v>
      </c>
      <c r="F38" s="117" t="s">
        <v>133</v>
      </c>
      <c r="G38" s="283" t="s">
        <v>133</v>
      </c>
      <c r="H38" s="181"/>
      <c r="I38" s="20" t="s">
        <v>133</v>
      </c>
    </row>
  </sheetData>
  <mergeCells count="64">
    <mergeCell ref="G32:H32"/>
    <mergeCell ref="G38:H38"/>
    <mergeCell ref="G37:H37"/>
    <mergeCell ref="G36:H36"/>
    <mergeCell ref="G35:H35"/>
    <mergeCell ref="G34:H34"/>
    <mergeCell ref="G33:H33"/>
    <mergeCell ref="G31:H31"/>
    <mergeCell ref="G22:H22"/>
    <mergeCell ref="G23:H23"/>
    <mergeCell ref="G24:H24"/>
    <mergeCell ref="G25:H25"/>
    <mergeCell ref="G26:H26"/>
    <mergeCell ref="G27:H27"/>
    <mergeCell ref="G30:H30"/>
    <mergeCell ref="G28:H28"/>
    <mergeCell ref="G29:H29"/>
    <mergeCell ref="B37:C37"/>
    <mergeCell ref="B38:C38"/>
    <mergeCell ref="A37:A38"/>
    <mergeCell ref="G15:H15"/>
    <mergeCell ref="G16:H16"/>
    <mergeCell ref="G17:H17"/>
    <mergeCell ref="G18:H18"/>
    <mergeCell ref="G19:H19"/>
    <mergeCell ref="G20:H20"/>
    <mergeCell ref="G21:H21"/>
    <mergeCell ref="B34:C34"/>
    <mergeCell ref="B35:C35"/>
    <mergeCell ref="B36:C36"/>
    <mergeCell ref="A23:A29"/>
    <mergeCell ref="A16:A22"/>
    <mergeCell ref="A30:A36"/>
    <mergeCell ref="B24:C24"/>
    <mergeCell ref="B21:C21"/>
    <mergeCell ref="B17:C17"/>
    <mergeCell ref="B18:C18"/>
    <mergeCell ref="A10:A13"/>
    <mergeCell ref="A15:C15"/>
    <mergeCell ref="B22:C22"/>
    <mergeCell ref="B23:C23"/>
    <mergeCell ref="A14:I14"/>
    <mergeCell ref="B10:I10"/>
    <mergeCell ref="B11:I11"/>
    <mergeCell ref="B12:I12"/>
    <mergeCell ref="B13:I13"/>
    <mergeCell ref="A1:I1"/>
    <mergeCell ref="B3:I3"/>
    <mergeCell ref="A4:A7"/>
    <mergeCell ref="B19:C19"/>
    <mergeCell ref="B20:C20"/>
    <mergeCell ref="B9:I9"/>
    <mergeCell ref="B16:C16"/>
    <mergeCell ref="H8:I8"/>
    <mergeCell ref="B8:E8"/>
    <mergeCell ref="B28:C28"/>
    <mergeCell ref="B25:C25"/>
    <mergeCell ref="B31:C31"/>
    <mergeCell ref="B32:C32"/>
    <mergeCell ref="B33:C33"/>
    <mergeCell ref="B29:C29"/>
    <mergeCell ref="B30:C30"/>
    <mergeCell ref="B26:C26"/>
    <mergeCell ref="B27:C27"/>
  </mergeCells>
  <phoneticPr fontId="43" type="noConversion"/>
  <pageMargins left="0.35430556535720825" right="0" top="0.98416668176651001" bottom="0.98416668176651001" header="0.51138889789581299" footer="0.51138889789581299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/>
  <dimension ref="A1:I38"/>
  <sheetViews>
    <sheetView topLeftCell="A12" workbookViewId="0">
      <selection activeCell="D16" sqref="D16:I38"/>
    </sheetView>
  </sheetViews>
  <sheetFormatPr defaultColWidth="8.88671875" defaultRowHeight="12"/>
  <cols>
    <col min="1" max="1" width="7.33203125" style="14" customWidth="1"/>
    <col min="2" max="2" width="4.77734375" style="14" customWidth="1"/>
    <col min="3" max="3" width="11.6640625" style="14" customWidth="1"/>
    <col min="4" max="4" width="9.21875" style="18" customWidth="1"/>
    <col min="5" max="6" width="12.77734375" style="18" customWidth="1"/>
    <col min="7" max="7" width="12.77734375" style="19" customWidth="1"/>
    <col min="8" max="8" width="8.5546875" style="14" customWidth="1"/>
    <col min="9" max="16384" width="8.88671875" style="14"/>
  </cols>
  <sheetData>
    <row r="1" spans="1:9" ht="21.95" customHeight="1">
      <c r="A1" s="285" t="s">
        <v>135</v>
      </c>
      <c r="B1" s="285"/>
      <c r="C1" s="285"/>
      <c r="D1" s="285"/>
      <c r="E1" s="285"/>
      <c r="F1" s="285"/>
      <c r="G1" s="285"/>
      <c r="H1" s="285"/>
      <c r="I1" s="285"/>
    </row>
    <row r="2" spans="1:9" ht="21.95" customHeight="1">
      <c r="A2" s="15"/>
      <c r="B2" s="15"/>
      <c r="C2" s="15"/>
      <c r="D2" s="16"/>
      <c r="E2" s="16"/>
      <c r="F2" s="16"/>
      <c r="G2" s="16"/>
      <c r="H2" s="17"/>
      <c r="I2" s="15"/>
    </row>
    <row r="3" spans="1:9" ht="21.95" customHeight="1">
      <c r="A3" s="20" t="s">
        <v>101</v>
      </c>
      <c r="B3" s="286">
        <f>화!C5</f>
        <v>44607</v>
      </c>
      <c r="C3" s="286"/>
      <c r="D3" s="286"/>
      <c r="E3" s="286"/>
      <c r="F3" s="286"/>
      <c r="G3" s="286"/>
      <c r="H3" s="286"/>
      <c r="I3" s="286"/>
    </row>
    <row r="4" spans="1:9" ht="21.95" customHeight="1">
      <c r="A4" s="287" t="s">
        <v>57</v>
      </c>
      <c r="B4" s="21" t="s">
        <v>83</v>
      </c>
      <c r="C4" s="21" t="s">
        <v>102</v>
      </c>
      <c r="D4" s="24" t="s">
        <v>97</v>
      </c>
      <c r="E4" s="24" t="s">
        <v>74</v>
      </c>
      <c r="F4" s="24" t="s">
        <v>78</v>
      </c>
      <c r="G4" s="24" t="s">
        <v>104</v>
      </c>
      <c r="H4" s="25" t="s">
        <v>63</v>
      </c>
      <c r="I4" s="21" t="s">
        <v>87</v>
      </c>
    </row>
    <row r="5" spans="1:9" ht="21.95" customHeight="1">
      <c r="A5" s="288"/>
      <c r="B5" s="20" t="s">
        <v>90</v>
      </c>
      <c r="C5" s="20" t="str">
        <f>+화!C10</f>
        <v>잡곡밥/야채죽</v>
      </c>
      <c r="D5" s="22" t="str">
        <f>+화!C11</f>
        <v>두부호박된장국</v>
      </c>
      <c r="E5" s="22" t="str">
        <f>+화!C12</f>
        <v>건다래순볶음</v>
      </c>
      <c r="F5" s="22" t="str">
        <f>+화!C13</f>
        <v>콩고기불고기</v>
      </c>
      <c r="G5" s="22" t="str">
        <f>+화!C14</f>
        <v>김구이</v>
      </c>
      <c r="H5" s="23" t="str">
        <f>+화!C15</f>
        <v>배추김치</v>
      </c>
      <c r="I5" s="20" t="e">
        <f>+화!#REF!</f>
        <v>#REF!</v>
      </c>
    </row>
    <row r="6" spans="1:9" ht="21.95" customHeight="1">
      <c r="A6" s="288"/>
      <c r="B6" s="20" t="s">
        <v>91</v>
      </c>
      <c r="C6" s="20" t="str">
        <f>+화!F10</f>
        <v>잡곡밥/흑임자죽</v>
      </c>
      <c r="D6" s="22" t="str">
        <f>+화!F11</f>
        <v>감자어묵국</v>
      </c>
      <c r="E6" s="22" t="str">
        <f>+화!F12</f>
        <v>찜닭</v>
      </c>
      <c r="F6" s="22" t="str">
        <f>+화!F13</f>
        <v>콩나물무침</v>
      </c>
      <c r="G6" s="22" t="str">
        <f>+화!F14</f>
        <v>백목이버섯냉채</v>
      </c>
      <c r="H6" s="22" t="str">
        <f>+화!F15</f>
        <v>배추김치</v>
      </c>
      <c r="I6" s="22" t="e">
        <f>+화!#REF!</f>
        <v>#REF!</v>
      </c>
    </row>
    <row r="7" spans="1:9" ht="21.95" customHeight="1">
      <c r="A7" s="289"/>
      <c r="B7" s="20" t="s">
        <v>82</v>
      </c>
      <c r="C7" s="20" t="str">
        <f>+화!I10</f>
        <v>잡곡밥/계란야채죽</v>
      </c>
      <c r="D7" s="20" t="str">
        <f>+화!I11</f>
        <v>유부김치국</v>
      </c>
      <c r="E7" s="20" t="str">
        <f>+화!I12</f>
        <v>모듬콩자반</v>
      </c>
      <c r="F7" s="20" t="str">
        <f>+화!I13</f>
        <v>오이지무침</v>
      </c>
      <c r="G7" s="20" t="str">
        <f>+화!I14</f>
        <v>불고기낙지볶음</v>
      </c>
      <c r="H7" s="20" t="str">
        <f>+화!I15</f>
        <v>배추김치</v>
      </c>
      <c r="I7" s="20" t="e">
        <f>+화!#REF!</f>
        <v>#REF!</v>
      </c>
    </row>
    <row r="8" spans="1:9" ht="20.100000000000001" customHeight="1">
      <c r="A8" s="20" t="s">
        <v>60</v>
      </c>
      <c r="B8" s="292" t="s">
        <v>69</v>
      </c>
      <c r="C8" s="161"/>
      <c r="D8" s="161"/>
      <c r="E8" s="194"/>
      <c r="F8" s="118" t="s">
        <v>132</v>
      </c>
      <c r="G8" s="20" t="str">
        <f>+주간식단표!D23</f>
        <v>두유</v>
      </c>
      <c r="H8" s="292" t="str">
        <f>+주간식단표!D24</f>
        <v>곡물과자,음료</v>
      </c>
      <c r="I8" s="181"/>
    </row>
    <row r="9" spans="1:9" ht="20.100000000000001" customHeight="1">
      <c r="A9" s="20" t="s">
        <v>71</v>
      </c>
      <c r="B9" s="286">
        <f>$B$3+6</f>
        <v>44613</v>
      </c>
      <c r="C9" s="286"/>
      <c r="D9" s="286"/>
      <c r="E9" s="286"/>
      <c r="F9" s="286"/>
      <c r="G9" s="286"/>
      <c r="H9" s="286"/>
      <c r="I9" s="286"/>
    </row>
    <row r="10" spans="1:9" ht="20.100000000000001" customHeight="1">
      <c r="A10" s="287" t="s">
        <v>8</v>
      </c>
      <c r="B10" s="296" t="s">
        <v>137</v>
      </c>
      <c r="C10" s="297"/>
      <c r="D10" s="297"/>
      <c r="E10" s="297"/>
      <c r="F10" s="297"/>
      <c r="G10" s="297"/>
      <c r="H10" s="297"/>
      <c r="I10" s="198"/>
    </row>
    <row r="11" spans="1:9" ht="20.100000000000001" customHeight="1">
      <c r="A11" s="288"/>
      <c r="B11" s="298" t="s">
        <v>138</v>
      </c>
      <c r="C11" s="164"/>
      <c r="D11" s="164"/>
      <c r="E11" s="164"/>
      <c r="F11" s="164"/>
      <c r="G11" s="164"/>
      <c r="H11" s="164"/>
      <c r="I11" s="165"/>
    </row>
    <row r="12" spans="1:9" ht="20.100000000000001" customHeight="1">
      <c r="A12" s="288"/>
      <c r="B12" s="298" t="s">
        <v>139</v>
      </c>
      <c r="C12" s="164"/>
      <c r="D12" s="164"/>
      <c r="E12" s="164"/>
      <c r="F12" s="164"/>
      <c r="G12" s="164"/>
      <c r="H12" s="164"/>
      <c r="I12" s="165"/>
    </row>
    <row r="13" spans="1:9" ht="20.100000000000001" customHeight="1">
      <c r="A13" s="289"/>
      <c r="B13" s="299" t="s">
        <v>136</v>
      </c>
      <c r="C13" s="254"/>
      <c r="D13" s="254"/>
      <c r="E13" s="254"/>
      <c r="F13" s="254"/>
      <c r="G13" s="254"/>
      <c r="H13" s="254"/>
      <c r="I13" s="255"/>
    </row>
    <row r="14" spans="1:9" ht="20.100000000000001" customHeight="1">
      <c r="A14" s="295" t="s">
        <v>134</v>
      </c>
      <c r="B14" s="161"/>
      <c r="C14" s="161"/>
      <c r="D14" s="161"/>
      <c r="E14" s="161"/>
      <c r="F14" s="161"/>
      <c r="G14" s="161"/>
      <c r="H14" s="161"/>
      <c r="I14" s="194"/>
    </row>
    <row r="15" spans="1:9" ht="20.100000000000001" customHeight="1">
      <c r="A15" s="294" t="s">
        <v>123</v>
      </c>
      <c r="B15" s="294"/>
      <c r="C15" s="294"/>
      <c r="D15" s="22" t="s">
        <v>46</v>
      </c>
      <c r="E15" s="22" t="s">
        <v>42</v>
      </c>
      <c r="F15" s="22" t="s">
        <v>30</v>
      </c>
      <c r="G15" s="283" t="s">
        <v>110</v>
      </c>
      <c r="H15" s="181"/>
      <c r="I15" s="22" t="s">
        <v>14</v>
      </c>
    </row>
    <row r="16" spans="1:9" ht="20.100000000000001" customHeight="1">
      <c r="A16" s="287" t="s">
        <v>80</v>
      </c>
      <c r="B16" s="282" t="str">
        <f>C5</f>
        <v>잡곡밥/야채죽</v>
      </c>
      <c r="C16" s="282"/>
      <c r="D16" s="117" t="s">
        <v>133</v>
      </c>
      <c r="E16" s="117" t="s">
        <v>133</v>
      </c>
      <c r="F16" s="117" t="s">
        <v>133</v>
      </c>
      <c r="G16" s="283" t="s">
        <v>133</v>
      </c>
      <c r="H16" s="181"/>
      <c r="I16" s="20" t="s">
        <v>133</v>
      </c>
    </row>
    <row r="17" spans="1:9" ht="20.100000000000001" customHeight="1">
      <c r="A17" s="288"/>
      <c r="B17" s="293" t="str">
        <f>D5</f>
        <v>두부호박된장국</v>
      </c>
      <c r="C17" s="293"/>
      <c r="D17" s="117" t="s">
        <v>133</v>
      </c>
      <c r="E17" s="117" t="s">
        <v>133</v>
      </c>
      <c r="F17" s="117" t="s">
        <v>133</v>
      </c>
      <c r="G17" s="283" t="s">
        <v>133</v>
      </c>
      <c r="H17" s="181"/>
      <c r="I17" s="20" t="s">
        <v>133</v>
      </c>
    </row>
    <row r="18" spans="1:9" ht="20.100000000000001" customHeight="1">
      <c r="A18" s="288"/>
      <c r="B18" s="293" t="str">
        <f>E5</f>
        <v>건다래순볶음</v>
      </c>
      <c r="C18" s="293"/>
      <c r="D18" s="117" t="s">
        <v>133</v>
      </c>
      <c r="E18" s="117" t="s">
        <v>133</v>
      </c>
      <c r="F18" s="117" t="s">
        <v>133</v>
      </c>
      <c r="G18" s="283" t="s">
        <v>133</v>
      </c>
      <c r="H18" s="181"/>
      <c r="I18" s="20" t="s">
        <v>133</v>
      </c>
    </row>
    <row r="19" spans="1:9" ht="20.100000000000001" customHeight="1">
      <c r="A19" s="288"/>
      <c r="B19" s="282" t="str">
        <f>F5</f>
        <v>콩고기불고기</v>
      </c>
      <c r="C19" s="282"/>
      <c r="D19" s="117" t="s">
        <v>133</v>
      </c>
      <c r="E19" s="117" t="s">
        <v>133</v>
      </c>
      <c r="F19" s="117" t="s">
        <v>133</v>
      </c>
      <c r="G19" s="283" t="s">
        <v>133</v>
      </c>
      <c r="H19" s="181"/>
      <c r="I19" s="20" t="s">
        <v>133</v>
      </c>
    </row>
    <row r="20" spans="1:9" ht="20.100000000000001" customHeight="1">
      <c r="A20" s="288"/>
      <c r="B20" s="290" t="str">
        <f>G5</f>
        <v>김구이</v>
      </c>
      <c r="C20" s="291"/>
      <c r="D20" s="117" t="s">
        <v>133</v>
      </c>
      <c r="E20" s="117" t="s">
        <v>133</v>
      </c>
      <c r="F20" s="117" t="s">
        <v>133</v>
      </c>
      <c r="G20" s="283" t="s">
        <v>133</v>
      </c>
      <c r="H20" s="181"/>
      <c r="I20" s="20" t="s">
        <v>133</v>
      </c>
    </row>
    <row r="21" spans="1:9" ht="20.100000000000001" customHeight="1">
      <c r="A21" s="288"/>
      <c r="B21" s="290" t="str">
        <f>H5</f>
        <v>배추김치</v>
      </c>
      <c r="C21" s="291"/>
      <c r="D21" s="117" t="s">
        <v>133</v>
      </c>
      <c r="E21" s="117" t="s">
        <v>133</v>
      </c>
      <c r="F21" s="117" t="s">
        <v>133</v>
      </c>
      <c r="G21" s="283" t="s">
        <v>133</v>
      </c>
      <c r="H21" s="181"/>
      <c r="I21" s="20" t="s">
        <v>133</v>
      </c>
    </row>
    <row r="22" spans="1:9" ht="20.100000000000001" customHeight="1">
      <c r="A22" s="303"/>
      <c r="B22" s="282" t="e">
        <f>I5</f>
        <v>#REF!</v>
      </c>
      <c r="C22" s="282"/>
      <c r="D22" s="117" t="s">
        <v>133</v>
      </c>
      <c r="E22" s="117" t="s">
        <v>133</v>
      </c>
      <c r="F22" s="117" t="s">
        <v>133</v>
      </c>
      <c r="G22" s="283" t="s">
        <v>133</v>
      </c>
      <c r="H22" s="181"/>
      <c r="I22" s="20" t="s">
        <v>133</v>
      </c>
    </row>
    <row r="23" spans="1:9" ht="20.100000000000001" customHeight="1">
      <c r="A23" s="287" t="s">
        <v>100</v>
      </c>
      <c r="B23" s="282" t="str">
        <f>C6</f>
        <v>잡곡밥/흑임자죽</v>
      </c>
      <c r="C23" s="282"/>
      <c r="D23" s="117" t="s">
        <v>133</v>
      </c>
      <c r="E23" s="117" t="s">
        <v>133</v>
      </c>
      <c r="F23" s="117" t="s">
        <v>133</v>
      </c>
      <c r="G23" s="283" t="s">
        <v>133</v>
      </c>
      <c r="H23" s="181"/>
      <c r="I23" s="20" t="s">
        <v>133</v>
      </c>
    </row>
    <row r="24" spans="1:9" ht="20.100000000000001" customHeight="1">
      <c r="A24" s="302"/>
      <c r="B24" s="282" t="str">
        <f>D6</f>
        <v>감자어묵국</v>
      </c>
      <c r="C24" s="282"/>
      <c r="D24" s="117" t="s">
        <v>133</v>
      </c>
      <c r="E24" s="117" t="s">
        <v>133</v>
      </c>
      <c r="F24" s="117" t="s">
        <v>133</v>
      </c>
      <c r="G24" s="283" t="s">
        <v>133</v>
      </c>
      <c r="H24" s="181"/>
      <c r="I24" s="20" t="s">
        <v>133</v>
      </c>
    </row>
    <row r="25" spans="1:9" ht="20.100000000000001" customHeight="1">
      <c r="A25" s="302"/>
      <c r="B25" s="282" t="str">
        <f>E6</f>
        <v>찜닭</v>
      </c>
      <c r="C25" s="282"/>
      <c r="D25" s="117" t="s">
        <v>133</v>
      </c>
      <c r="E25" s="117" t="s">
        <v>133</v>
      </c>
      <c r="F25" s="117" t="s">
        <v>133</v>
      </c>
      <c r="G25" s="283" t="s">
        <v>133</v>
      </c>
      <c r="H25" s="181"/>
      <c r="I25" s="20" t="s">
        <v>133</v>
      </c>
    </row>
    <row r="26" spans="1:9" ht="20.100000000000001" customHeight="1">
      <c r="A26" s="302"/>
      <c r="B26" s="282" t="str">
        <f>F6</f>
        <v>콩나물무침</v>
      </c>
      <c r="C26" s="282"/>
      <c r="D26" s="117" t="s">
        <v>133</v>
      </c>
      <c r="E26" s="117" t="s">
        <v>133</v>
      </c>
      <c r="F26" s="117" t="s">
        <v>133</v>
      </c>
      <c r="G26" s="283" t="s">
        <v>133</v>
      </c>
      <c r="H26" s="181"/>
      <c r="I26" s="20" t="s">
        <v>133</v>
      </c>
    </row>
    <row r="27" spans="1:9" ht="20.100000000000001" customHeight="1">
      <c r="A27" s="302"/>
      <c r="B27" s="282" t="str">
        <f>G6</f>
        <v>백목이버섯냉채</v>
      </c>
      <c r="C27" s="282"/>
      <c r="D27" s="117" t="s">
        <v>133</v>
      </c>
      <c r="E27" s="117" t="s">
        <v>133</v>
      </c>
      <c r="F27" s="117" t="s">
        <v>133</v>
      </c>
      <c r="G27" s="283" t="s">
        <v>133</v>
      </c>
      <c r="H27" s="181"/>
      <c r="I27" s="20" t="s">
        <v>133</v>
      </c>
    </row>
    <row r="28" spans="1:9" ht="20.100000000000001" customHeight="1">
      <c r="A28" s="302"/>
      <c r="B28" s="282" t="str">
        <f>H6</f>
        <v>배추김치</v>
      </c>
      <c r="C28" s="282"/>
      <c r="D28" s="117" t="s">
        <v>133</v>
      </c>
      <c r="E28" s="117" t="s">
        <v>133</v>
      </c>
      <c r="F28" s="117" t="s">
        <v>133</v>
      </c>
      <c r="G28" s="283" t="s">
        <v>133</v>
      </c>
      <c r="H28" s="181"/>
      <c r="I28" s="20" t="s">
        <v>133</v>
      </c>
    </row>
    <row r="29" spans="1:9" ht="20.100000000000001" customHeight="1">
      <c r="A29" s="303"/>
      <c r="B29" s="283" t="e">
        <f>I6</f>
        <v>#REF!</v>
      </c>
      <c r="C29" s="284"/>
      <c r="D29" s="117" t="s">
        <v>133</v>
      </c>
      <c r="E29" s="117" t="s">
        <v>133</v>
      </c>
      <c r="F29" s="117" t="s">
        <v>133</v>
      </c>
      <c r="G29" s="283" t="s">
        <v>133</v>
      </c>
      <c r="H29" s="181"/>
      <c r="I29" s="20" t="s">
        <v>133</v>
      </c>
    </row>
    <row r="30" spans="1:9" ht="20.100000000000001" customHeight="1">
      <c r="A30" s="287" t="s">
        <v>99</v>
      </c>
      <c r="B30" s="282" t="str">
        <f>C7</f>
        <v>잡곡밥/계란야채죽</v>
      </c>
      <c r="C30" s="282"/>
      <c r="D30" s="117" t="s">
        <v>133</v>
      </c>
      <c r="E30" s="117" t="s">
        <v>133</v>
      </c>
      <c r="F30" s="117" t="s">
        <v>133</v>
      </c>
      <c r="G30" s="283" t="s">
        <v>133</v>
      </c>
      <c r="H30" s="181"/>
      <c r="I30" s="20" t="s">
        <v>133</v>
      </c>
    </row>
    <row r="31" spans="1:9" ht="20.100000000000001" customHeight="1">
      <c r="A31" s="304"/>
      <c r="B31" s="282" t="str">
        <f>D7</f>
        <v>유부김치국</v>
      </c>
      <c r="C31" s="282"/>
      <c r="D31" s="117" t="s">
        <v>133</v>
      </c>
      <c r="E31" s="117" t="s">
        <v>133</v>
      </c>
      <c r="F31" s="117" t="s">
        <v>133</v>
      </c>
      <c r="G31" s="283" t="s">
        <v>133</v>
      </c>
      <c r="H31" s="181"/>
      <c r="I31" s="20" t="s">
        <v>133</v>
      </c>
    </row>
    <row r="32" spans="1:9" ht="20.100000000000001" customHeight="1">
      <c r="A32" s="304"/>
      <c r="B32" s="282" t="str">
        <f>E7</f>
        <v>모듬콩자반</v>
      </c>
      <c r="C32" s="282"/>
      <c r="D32" s="117" t="s">
        <v>133</v>
      </c>
      <c r="E32" s="117" t="s">
        <v>133</v>
      </c>
      <c r="F32" s="117" t="s">
        <v>133</v>
      </c>
      <c r="G32" s="283" t="s">
        <v>133</v>
      </c>
      <c r="H32" s="181"/>
      <c r="I32" s="20" t="s">
        <v>133</v>
      </c>
    </row>
    <row r="33" spans="1:9" ht="20.100000000000001" customHeight="1">
      <c r="A33" s="304"/>
      <c r="B33" s="282" t="str">
        <f>F7</f>
        <v>오이지무침</v>
      </c>
      <c r="C33" s="282"/>
      <c r="D33" s="117" t="s">
        <v>133</v>
      </c>
      <c r="E33" s="117" t="s">
        <v>133</v>
      </c>
      <c r="F33" s="117" t="s">
        <v>133</v>
      </c>
      <c r="G33" s="283" t="s">
        <v>133</v>
      </c>
      <c r="H33" s="181"/>
      <c r="I33" s="20" t="s">
        <v>133</v>
      </c>
    </row>
    <row r="34" spans="1:9" ht="21.95" customHeight="1">
      <c r="A34" s="304"/>
      <c r="B34" s="282" t="str">
        <f>G7</f>
        <v>불고기낙지볶음</v>
      </c>
      <c r="C34" s="282"/>
      <c r="D34" s="117" t="s">
        <v>133</v>
      </c>
      <c r="E34" s="117" t="s">
        <v>133</v>
      </c>
      <c r="F34" s="117" t="s">
        <v>133</v>
      </c>
      <c r="G34" s="283" t="s">
        <v>133</v>
      </c>
      <c r="H34" s="181"/>
      <c r="I34" s="20" t="s">
        <v>133</v>
      </c>
    </row>
    <row r="35" spans="1:9" ht="21.95" customHeight="1">
      <c r="A35" s="304"/>
      <c r="B35" s="282" t="str">
        <f>H7</f>
        <v>배추김치</v>
      </c>
      <c r="C35" s="282"/>
      <c r="D35" s="117" t="s">
        <v>133</v>
      </c>
      <c r="E35" s="117" t="s">
        <v>133</v>
      </c>
      <c r="F35" s="117" t="s">
        <v>133</v>
      </c>
      <c r="G35" s="283" t="s">
        <v>133</v>
      </c>
      <c r="H35" s="181"/>
      <c r="I35" s="20" t="s">
        <v>133</v>
      </c>
    </row>
    <row r="36" spans="1:9" ht="21.95" customHeight="1">
      <c r="A36" s="305"/>
      <c r="B36" s="282" t="e">
        <f>I7</f>
        <v>#REF!</v>
      </c>
      <c r="C36" s="282"/>
      <c r="D36" s="117" t="s">
        <v>133</v>
      </c>
      <c r="E36" s="117" t="s">
        <v>133</v>
      </c>
      <c r="F36" s="117" t="s">
        <v>133</v>
      </c>
      <c r="G36" s="283" t="s">
        <v>133</v>
      </c>
      <c r="H36" s="181"/>
      <c r="I36" s="20" t="s">
        <v>133</v>
      </c>
    </row>
    <row r="37" spans="1:9" ht="21.95" customHeight="1">
      <c r="A37" s="287" t="s">
        <v>58</v>
      </c>
      <c r="B37" s="300" t="str">
        <f>화!R12</f>
        <v>두유</v>
      </c>
      <c r="C37" s="301"/>
      <c r="D37" s="117" t="s">
        <v>133</v>
      </c>
      <c r="E37" s="117" t="s">
        <v>133</v>
      </c>
      <c r="F37" s="117" t="s">
        <v>133</v>
      </c>
      <c r="G37" s="283" t="s">
        <v>133</v>
      </c>
      <c r="H37" s="181"/>
      <c r="I37" s="20" t="s">
        <v>133</v>
      </c>
    </row>
    <row r="38" spans="1:9" ht="21.95" customHeight="1">
      <c r="A38" s="289"/>
      <c r="B38" s="300" t="str">
        <f>화!R14</f>
        <v>곡물과자,음료</v>
      </c>
      <c r="C38" s="301"/>
      <c r="D38" s="117" t="s">
        <v>133</v>
      </c>
      <c r="E38" s="117" t="s">
        <v>133</v>
      </c>
      <c r="F38" s="117" t="s">
        <v>133</v>
      </c>
      <c r="G38" s="283" t="s">
        <v>133</v>
      </c>
      <c r="H38" s="181"/>
      <c r="I38" s="20" t="s">
        <v>133</v>
      </c>
    </row>
  </sheetData>
  <mergeCells count="64">
    <mergeCell ref="A14:I14"/>
    <mergeCell ref="B8:E8"/>
    <mergeCell ref="H8:I8"/>
    <mergeCell ref="B10:I10"/>
    <mergeCell ref="B11:I11"/>
    <mergeCell ref="B12:I12"/>
    <mergeCell ref="B13:I13"/>
    <mergeCell ref="A37:A38"/>
    <mergeCell ref="B37:C37"/>
    <mergeCell ref="G37:H37"/>
    <mergeCell ref="B38:C38"/>
    <mergeCell ref="G38:H38"/>
    <mergeCell ref="A30:A36"/>
    <mergeCell ref="B35:C35"/>
    <mergeCell ref="G33:H33"/>
    <mergeCell ref="B34:C34"/>
    <mergeCell ref="G34:H34"/>
    <mergeCell ref="G35:H35"/>
    <mergeCell ref="B36:C36"/>
    <mergeCell ref="G36:H36"/>
    <mergeCell ref="G32:H32"/>
    <mergeCell ref="B32:C32"/>
    <mergeCell ref="B33:C33"/>
    <mergeCell ref="G30:H30"/>
    <mergeCell ref="G31:H31"/>
    <mergeCell ref="B29:C29"/>
    <mergeCell ref="B30:C30"/>
    <mergeCell ref="B31:C31"/>
    <mergeCell ref="A23:A29"/>
    <mergeCell ref="G23:H23"/>
    <mergeCell ref="G24:H24"/>
    <mergeCell ref="G25:H25"/>
    <mergeCell ref="G26:H26"/>
    <mergeCell ref="G27:H27"/>
    <mergeCell ref="B23:C23"/>
    <mergeCell ref="B24:C24"/>
    <mergeCell ref="B25:C25"/>
    <mergeCell ref="B26:C26"/>
    <mergeCell ref="B27:C27"/>
    <mergeCell ref="G28:H28"/>
    <mergeCell ref="G29:H29"/>
    <mergeCell ref="B28:C28"/>
    <mergeCell ref="A1:I1"/>
    <mergeCell ref="B3:I3"/>
    <mergeCell ref="B16:C16"/>
    <mergeCell ref="B17:C17"/>
    <mergeCell ref="B18:C18"/>
    <mergeCell ref="A15:C15"/>
    <mergeCell ref="B9:I9"/>
    <mergeCell ref="G15:H15"/>
    <mergeCell ref="A4:A7"/>
    <mergeCell ref="A10:A13"/>
    <mergeCell ref="B20:C20"/>
    <mergeCell ref="B21:C21"/>
    <mergeCell ref="B22:C22"/>
    <mergeCell ref="A16:A22"/>
    <mergeCell ref="G16:H16"/>
    <mergeCell ref="G22:H22"/>
    <mergeCell ref="B19:C19"/>
    <mergeCell ref="G17:H17"/>
    <mergeCell ref="G18:H18"/>
    <mergeCell ref="G19:H19"/>
    <mergeCell ref="G20:H20"/>
    <mergeCell ref="G21:H21"/>
  </mergeCells>
  <phoneticPr fontId="43" type="noConversion"/>
  <pageMargins left="0.35430556535720825" right="0" top="0.98416668176651001" bottom="0.98416668176651001" header="0.51138889789581299" footer="0.51138889789581299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/>
  <dimension ref="A1:I38"/>
  <sheetViews>
    <sheetView topLeftCell="A12" workbookViewId="0">
      <selection activeCell="D16" sqref="D16:I38"/>
    </sheetView>
  </sheetViews>
  <sheetFormatPr defaultColWidth="8.88671875" defaultRowHeight="12"/>
  <cols>
    <col min="1" max="1" width="7.33203125" style="14" customWidth="1"/>
    <col min="2" max="2" width="4.77734375" style="14" customWidth="1"/>
    <col min="3" max="3" width="12.77734375" style="14" customWidth="1"/>
    <col min="4" max="6" width="12.77734375" style="18" customWidth="1"/>
    <col min="7" max="7" width="12.77734375" style="19" customWidth="1"/>
    <col min="8" max="8" width="8.77734375" style="14" customWidth="1"/>
    <col min="9" max="16384" width="8.88671875" style="14"/>
  </cols>
  <sheetData>
    <row r="1" spans="1:9" ht="21.95" customHeight="1">
      <c r="A1" s="285" t="s">
        <v>53</v>
      </c>
      <c r="B1" s="285"/>
      <c r="C1" s="285"/>
      <c r="D1" s="285"/>
      <c r="E1" s="285"/>
      <c r="F1" s="285"/>
      <c r="G1" s="285"/>
      <c r="H1" s="285"/>
      <c r="I1" s="285"/>
    </row>
    <row r="2" spans="1:9" ht="21.95" customHeight="1">
      <c r="A2" s="15"/>
      <c r="B2" s="15"/>
      <c r="C2" s="15"/>
      <c r="D2" s="16"/>
      <c r="E2" s="16"/>
      <c r="F2" s="16"/>
      <c r="G2" s="16"/>
      <c r="H2" s="17"/>
      <c r="I2" s="15"/>
    </row>
    <row r="3" spans="1:9" ht="21.95" customHeight="1">
      <c r="A3" s="20" t="s">
        <v>101</v>
      </c>
      <c r="B3" s="286">
        <f>수!C5</f>
        <v>44608</v>
      </c>
      <c r="C3" s="286"/>
      <c r="D3" s="286"/>
      <c r="E3" s="286"/>
      <c r="F3" s="286"/>
      <c r="G3" s="286"/>
      <c r="H3" s="286"/>
      <c r="I3" s="286"/>
    </row>
    <row r="4" spans="1:9" ht="21.95" customHeight="1">
      <c r="A4" s="287" t="s">
        <v>57</v>
      </c>
      <c r="B4" s="21" t="s">
        <v>83</v>
      </c>
      <c r="C4" s="21" t="s">
        <v>102</v>
      </c>
      <c r="D4" s="24" t="s">
        <v>97</v>
      </c>
      <c r="E4" s="24" t="s">
        <v>74</v>
      </c>
      <c r="F4" s="24" t="s">
        <v>78</v>
      </c>
      <c r="G4" s="24" t="s">
        <v>104</v>
      </c>
      <c r="H4" s="25" t="s">
        <v>63</v>
      </c>
      <c r="I4" s="21" t="s">
        <v>87</v>
      </c>
    </row>
    <row r="5" spans="1:9" ht="21.95" customHeight="1">
      <c r="A5" s="288"/>
      <c r="B5" s="20" t="s">
        <v>90</v>
      </c>
      <c r="C5" s="20" t="str">
        <f>+수!C10</f>
        <v>잡곡밥/참깨죽</v>
      </c>
      <c r="D5" s="22" t="str">
        <f>+수!C11</f>
        <v>황태콩나물국</v>
      </c>
      <c r="E5" s="22" t="str">
        <f>+수!C12</f>
        <v>꼴뚜기젓무침</v>
      </c>
      <c r="F5" s="22" t="str">
        <f>+수!C13</f>
        <v>토마토계란스크럼블</v>
      </c>
      <c r="G5" s="22" t="str">
        <f>+수!C14</f>
        <v>김구이</v>
      </c>
      <c r="H5" s="23" t="str">
        <f>+수!C15</f>
        <v>배추김치</v>
      </c>
      <c r="I5" s="20" t="e">
        <f>+수!#REF!</f>
        <v>#REF!</v>
      </c>
    </row>
    <row r="6" spans="1:9" ht="21.95" customHeight="1">
      <c r="A6" s="288"/>
      <c r="B6" s="20" t="s">
        <v>91</v>
      </c>
      <c r="C6" s="20" t="str">
        <f>+수!F10</f>
        <v>잡곡밥/호박씨죽</v>
      </c>
      <c r="D6" s="22" t="str">
        <f>+수!F11</f>
        <v>콩비지국</v>
      </c>
      <c r="E6" s="22" t="str">
        <f>+수!F12</f>
        <v>방어조림</v>
      </c>
      <c r="F6" s="22" t="str">
        <f>+수!F13</f>
        <v>야채비빔만두</v>
      </c>
      <c r="G6" s="22" t="str">
        <f>+수!F14</f>
        <v>느타리버섯볶음</v>
      </c>
      <c r="H6" s="22" t="str">
        <f>+수!F15</f>
        <v>배추김치</v>
      </c>
      <c r="I6" s="22" t="e">
        <f>+수!#REF!</f>
        <v>#REF!</v>
      </c>
    </row>
    <row r="7" spans="1:9" ht="21.95" customHeight="1">
      <c r="A7" s="289"/>
      <c r="B7" s="20" t="s">
        <v>82</v>
      </c>
      <c r="C7" s="20" t="str">
        <f>+수!I10</f>
        <v>잡곡밥/냉이된장죽</v>
      </c>
      <c r="D7" s="20" t="str">
        <f>+수!I11</f>
        <v>알탕</v>
      </c>
      <c r="E7" s="20" t="str">
        <f>+수!I12</f>
        <v>무화과연근조림</v>
      </c>
      <c r="F7" s="20" t="str">
        <f>+수!I13</f>
        <v>돈육냉이볶음</v>
      </c>
      <c r="G7" s="20" t="str">
        <f>+수!I14</f>
        <v>곰피무침</v>
      </c>
      <c r="H7" s="20" t="str">
        <f>+수!I15</f>
        <v>배추김치</v>
      </c>
      <c r="I7" s="20" t="e">
        <f>+수!#REF!</f>
        <v>#REF!</v>
      </c>
    </row>
    <row r="8" spans="1:9" ht="20.100000000000001" customHeight="1">
      <c r="A8" s="20" t="s">
        <v>60</v>
      </c>
      <c r="B8" s="292" t="s">
        <v>69</v>
      </c>
      <c r="C8" s="161"/>
      <c r="D8" s="161"/>
      <c r="E8" s="194"/>
      <c r="F8" s="118" t="s">
        <v>132</v>
      </c>
      <c r="G8" s="20" t="str">
        <f>+주간식단표!E23</f>
        <v>유산균음료</v>
      </c>
      <c r="H8" s="292" t="str">
        <f>+주간식단표!E24</f>
        <v>연시</v>
      </c>
      <c r="I8" s="181"/>
    </row>
    <row r="9" spans="1:9" ht="20.100000000000001" customHeight="1">
      <c r="A9" s="20" t="s">
        <v>71</v>
      </c>
      <c r="B9" s="286">
        <f>$B$3+6</f>
        <v>44614</v>
      </c>
      <c r="C9" s="286"/>
      <c r="D9" s="286"/>
      <c r="E9" s="286"/>
      <c r="F9" s="286"/>
      <c r="G9" s="286"/>
      <c r="H9" s="286"/>
      <c r="I9" s="286"/>
    </row>
    <row r="10" spans="1:9" ht="20.100000000000001" customHeight="1">
      <c r="A10" s="287" t="s">
        <v>8</v>
      </c>
      <c r="B10" s="296" t="s">
        <v>137</v>
      </c>
      <c r="C10" s="297"/>
      <c r="D10" s="297"/>
      <c r="E10" s="297"/>
      <c r="F10" s="297"/>
      <c r="G10" s="297"/>
      <c r="H10" s="297"/>
      <c r="I10" s="198"/>
    </row>
    <row r="11" spans="1:9" ht="20.100000000000001" customHeight="1">
      <c r="A11" s="288"/>
      <c r="B11" s="298" t="s">
        <v>138</v>
      </c>
      <c r="C11" s="164"/>
      <c r="D11" s="164"/>
      <c r="E11" s="164"/>
      <c r="F11" s="164"/>
      <c r="G11" s="164"/>
      <c r="H11" s="164"/>
      <c r="I11" s="165"/>
    </row>
    <row r="12" spans="1:9" ht="20.100000000000001" customHeight="1">
      <c r="A12" s="288"/>
      <c r="B12" s="298" t="s">
        <v>139</v>
      </c>
      <c r="C12" s="164"/>
      <c r="D12" s="164"/>
      <c r="E12" s="164"/>
      <c r="F12" s="164"/>
      <c r="G12" s="164"/>
      <c r="H12" s="164"/>
      <c r="I12" s="165"/>
    </row>
    <row r="13" spans="1:9" ht="20.100000000000001" customHeight="1">
      <c r="A13" s="289"/>
      <c r="B13" s="299" t="s">
        <v>136</v>
      </c>
      <c r="C13" s="254"/>
      <c r="D13" s="254"/>
      <c r="E13" s="254"/>
      <c r="F13" s="254"/>
      <c r="G13" s="254"/>
      <c r="H13" s="254"/>
      <c r="I13" s="255"/>
    </row>
    <row r="14" spans="1:9" ht="20.100000000000001" customHeight="1">
      <c r="A14" s="295" t="s">
        <v>134</v>
      </c>
      <c r="B14" s="161"/>
      <c r="C14" s="161"/>
      <c r="D14" s="161"/>
      <c r="E14" s="161"/>
      <c r="F14" s="161"/>
      <c r="G14" s="161"/>
      <c r="H14" s="161"/>
      <c r="I14" s="194"/>
    </row>
    <row r="15" spans="1:9" ht="20.100000000000001" customHeight="1">
      <c r="A15" s="294" t="s">
        <v>123</v>
      </c>
      <c r="B15" s="294"/>
      <c r="C15" s="294"/>
      <c r="D15" s="22" t="s">
        <v>46</v>
      </c>
      <c r="E15" s="22" t="s">
        <v>42</v>
      </c>
      <c r="F15" s="22" t="s">
        <v>30</v>
      </c>
      <c r="G15" s="283" t="s">
        <v>110</v>
      </c>
      <c r="H15" s="181"/>
      <c r="I15" s="22" t="s">
        <v>14</v>
      </c>
    </row>
    <row r="16" spans="1:9" ht="20.100000000000001" customHeight="1">
      <c r="A16" s="287" t="s">
        <v>80</v>
      </c>
      <c r="B16" s="282" t="str">
        <f>C5</f>
        <v>잡곡밥/참깨죽</v>
      </c>
      <c r="C16" s="282"/>
      <c r="D16" s="117" t="s">
        <v>133</v>
      </c>
      <c r="E16" s="117" t="s">
        <v>133</v>
      </c>
      <c r="F16" s="117" t="s">
        <v>133</v>
      </c>
      <c r="G16" s="283" t="s">
        <v>133</v>
      </c>
      <c r="H16" s="181"/>
      <c r="I16" s="20" t="s">
        <v>133</v>
      </c>
    </row>
    <row r="17" spans="1:9" ht="20.100000000000001" customHeight="1">
      <c r="A17" s="288"/>
      <c r="B17" s="293" t="str">
        <f>D5</f>
        <v>황태콩나물국</v>
      </c>
      <c r="C17" s="293"/>
      <c r="D17" s="117" t="s">
        <v>133</v>
      </c>
      <c r="E17" s="117" t="s">
        <v>133</v>
      </c>
      <c r="F17" s="117" t="s">
        <v>133</v>
      </c>
      <c r="G17" s="283" t="s">
        <v>133</v>
      </c>
      <c r="H17" s="181"/>
      <c r="I17" s="20" t="s">
        <v>133</v>
      </c>
    </row>
    <row r="18" spans="1:9" ht="20.100000000000001" customHeight="1">
      <c r="A18" s="288"/>
      <c r="B18" s="293" t="str">
        <f>E5</f>
        <v>꼴뚜기젓무침</v>
      </c>
      <c r="C18" s="293"/>
      <c r="D18" s="117" t="s">
        <v>133</v>
      </c>
      <c r="E18" s="117" t="s">
        <v>133</v>
      </c>
      <c r="F18" s="117" t="s">
        <v>133</v>
      </c>
      <c r="G18" s="283" t="s">
        <v>133</v>
      </c>
      <c r="H18" s="181"/>
      <c r="I18" s="20" t="s">
        <v>133</v>
      </c>
    </row>
    <row r="19" spans="1:9" ht="20.100000000000001" customHeight="1">
      <c r="A19" s="288"/>
      <c r="B19" s="282" t="str">
        <f>F5</f>
        <v>토마토계란스크럼블</v>
      </c>
      <c r="C19" s="282"/>
      <c r="D19" s="117" t="s">
        <v>133</v>
      </c>
      <c r="E19" s="117" t="s">
        <v>133</v>
      </c>
      <c r="F19" s="117" t="s">
        <v>133</v>
      </c>
      <c r="G19" s="283" t="s">
        <v>133</v>
      </c>
      <c r="H19" s="181"/>
      <c r="I19" s="20" t="s">
        <v>133</v>
      </c>
    </row>
    <row r="20" spans="1:9" ht="20.100000000000001" customHeight="1">
      <c r="A20" s="288"/>
      <c r="B20" s="290" t="str">
        <f>+G5</f>
        <v>김구이</v>
      </c>
      <c r="C20" s="291"/>
      <c r="D20" s="117" t="s">
        <v>133</v>
      </c>
      <c r="E20" s="117" t="s">
        <v>133</v>
      </c>
      <c r="F20" s="117" t="s">
        <v>133</v>
      </c>
      <c r="G20" s="283" t="s">
        <v>133</v>
      </c>
      <c r="H20" s="181"/>
      <c r="I20" s="20" t="s">
        <v>133</v>
      </c>
    </row>
    <row r="21" spans="1:9" ht="20.100000000000001" customHeight="1">
      <c r="A21" s="288"/>
      <c r="B21" s="290" t="str">
        <f>+H5</f>
        <v>배추김치</v>
      </c>
      <c r="C21" s="291"/>
      <c r="D21" s="117" t="s">
        <v>133</v>
      </c>
      <c r="E21" s="117" t="s">
        <v>133</v>
      </c>
      <c r="F21" s="117" t="s">
        <v>133</v>
      </c>
      <c r="G21" s="283" t="s">
        <v>133</v>
      </c>
      <c r="H21" s="181"/>
      <c r="I21" s="20" t="s">
        <v>133</v>
      </c>
    </row>
    <row r="22" spans="1:9" ht="20.100000000000001" customHeight="1">
      <c r="A22" s="303"/>
      <c r="B22" s="282" t="e">
        <f>I5</f>
        <v>#REF!</v>
      </c>
      <c r="C22" s="282"/>
      <c r="D22" s="117" t="s">
        <v>133</v>
      </c>
      <c r="E22" s="117" t="s">
        <v>133</v>
      </c>
      <c r="F22" s="117" t="s">
        <v>133</v>
      </c>
      <c r="G22" s="283" t="s">
        <v>133</v>
      </c>
      <c r="H22" s="181"/>
      <c r="I22" s="20" t="s">
        <v>133</v>
      </c>
    </row>
    <row r="23" spans="1:9" ht="20.100000000000001" customHeight="1">
      <c r="A23" s="287" t="s">
        <v>100</v>
      </c>
      <c r="B23" s="282" t="str">
        <f>C6</f>
        <v>잡곡밥/호박씨죽</v>
      </c>
      <c r="C23" s="282"/>
      <c r="D23" s="117" t="s">
        <v>133</v>
      </c>
      <c r="E23" s="117" t="s">
        <v>133</v>
      </c>
      <c r="F23" s="117" t="s">
        <v>133</v>
      </c>
      <c r="G23" s="283" t="s">
        <v>133</v>
      </c>
      <c r="H23" s="181"/>
      <c r="I23" s="20" t="s">
        <v>133</v>
      </c>
    </row>
    <row r="24" spans="1:9" ht="20.100000000000001" customHeight="1">
      <c r="A24" s="302"/>
      <c r="B24" s="282" t="str">
        <f>D6</f>
        <v>콩비지국</v>
      </c>
      <c r="C24" s="282"/>
      <c r="D24" s="117" t="s">
        <v>133</v>
      </c>
      <c r="E24" s="117" t="s">
        <v>133</v>
      </c>
      <c r="F24" s="117" t="s">
        <v>133</v>
      </c>
      <c r="G24" s="283" t="s">
        <v>133</v>
      </c>
      <c r="H24" s="181"/>
      <c r="I24" s="20" t="s">
        <v>133</v>
      </c>
    </row>
    <row r="25" spans="1:9" ht="20.100000000000001" customHeight="1">
      <c r="A25" s="302"/>
      <c r="B25" s="282" t="str">
        <f>E6</f>
        <v>방어조림</v>
      </c>
      <c r="C25" s="282"/>
      <c r="D25" s="117" t="s">
        <v>133</v>
      </c>
      <c r="E25" s="117" t="s">
        <v>133</v>
      </c>
      <c r="F25" s="117" t="s">
        <v>133</v>
      </c>
      <c r="G25" s="283" t="s">
        <v>133</v>
      </c>
      <c r="H25" s="181"/>
      <c r="I25" s="20" t="s">
        <v>133</v>
      </c>
    </row>
    <row r="26" spans="1:9" ht="20.100000000000001" customHeight="1">
      <c r="A26" s="302"/>
      <c r="B26" s="282" t="str">
        <f>F6</f>
        <v>야채비빔만두</v>
      </c>
      <c r="C26" s="282"/>
      <c r="D26" s="117" t="s">
        <v>133</v>
      </c>
      <c r="E26" s="117" t="s">
        <v>133</v>
      </c>
      <c r="F26" s="117" t="s">
        <v>133</v>
      </c>
      <c r="G26" s="283" t="s">
        <v>133</v>
      </c>
      <c r="H26" s="181"/>
      <c r="I26" s="20" t="s">
        <v>133</v>
      </c>
    </row>
    <row r="27" spans="1:9" ht="20.100000000000001" customHeight="1">
      <c r="A27" s="302"/>
      <c r="B27" s="282" t="str">
        <f>G6</f>
        <v>느타리버섯볶음</v>
      </c>
      <c r="C27" s="282"/>
      <c r="D27" s="117" t="s">
        <v>133</v>
      </c>
      <c r="E27" s="117" t="s">
        <v>133</v>
      </c>
      <c r="F27" s="117" t="s">
        <v>133</v>
      </c>
      <c r="G27" s="283" t="s">
        <v>133</v>
      </c>
      <c r="H27" s="181"/>
      <c r="I27" s="20" t="s">
        <v>133</v>
      </c>
    </row>
    <row r="28" spans="1:9" ht="20.100000000000001" customHeight="1">
      <c r="A28" s="302"/>
      <c r="B28" s="282" t="str">
        <f>H6</f>
        <v>배추김치</v>
      </c>
      <c r="C28" s="282"/>
      <c r="D28" s="117" t="s">
        <v>133</v>
      </c>
      <c r="E28" s="117" t="s">
        <v>133</v>
      </c>
      <c r="F28" s="117" t="s">
        <v>133</v>
      </c>
      <c r="G28" s="283" t="s">
        <v>133</v>
      </c>
      <c r="H28" s="181"/>
      <c r="I28" s="20" t="s">
        <v>133</v>
      </c>
    </row>
    <row r="29" spans="1:9" ht="20.100000000000001" customHeight="1">
      <c r="A29" s="303"/>
      <c r="B29" s="283" t="e">
        <f>I6</f>
        <v>#REF!</v>
      </c>
      <c r="C29" s="284"/>
      <c r="D29" s="117" t="s">
        <v>133</v>
      </c>
      <c r="E29" s="117" t="s">
        <v>133</v>
      </c>
      <c r="F29" s="117" t="s">
        <v>133</v>
      </c>
      <c r="G29" s="283" t="s">
        <v>133</v>
      </c>
      <c r="H29" s="181"/>
      <c r="I29" s="20" t="s">
        <v>133</v>
      </c>
    </row>
    <row r="30" spans="1:9" ht="20.100000000000001" customHeight="1">
      <c r="A30" s="287" t="s">
        <v>99</v>
      </c>
      <c r="B30" s="282" t="str">
        <f>C7</f>
        <v>잡곡밥/냉이된장죽</v>
      </c>
      <c r="C30" s="282"/>
      <c r="D30" s="117" t="s">
        <v>133</v>
      </c>
      <c r="E30" s="117" t="s">
        <v>133</v>
      </c>
      <c r="F30" s="117" t="s">
        <v>133</v>
      </c>
      <c r="G30" s="283" t="s">
        <v>133</v>
      </c>
      <c r="H30" s="181"/>
      <c r="I30" s="20" t="s">
        <v>133</v>
      </c>
    </row>
    <row r="31" spans="1:9" ht="20.100000000000001" customHeight="1">
      <c r="A31" s="304"/>
      <c r="B31" s="282" t="str">
        <f>D7</f>
        <v>알탕</v>
      </c>
      <c r="C31" s="282"/>
      <c r="D31" s="117" t="s">
        <v>133</v>
      </c>
      <c r="E31" s="117" t="s">
        <v>133</v>
      </c>
      <c r="F31" s="117" t="s">
        <v>133</v>
      </c>
      <c r="G31" s="283" t="s">
        <v>133</v>
      </c>
      <c r="H31" s="181"/>
      <c r="I31" s="20" t="s">
        <v>133</v>
      </c>
    </row>
    <row r="32" spans="1:9" ht="20.100000000000001" customHeight="1">
      <c r="A32" s="304"/>
      <c r="B32" s="282" t="str">
        <f>E7</f>
        <v>무화과연근조림</v>
      </c>
      <c r="C32" s="282"/>
      <c r="D32" s="117" t="s">
        <v>133</v>
      </c>
      <c r="E32" s="117" t="s">
        <v>133</v>
      </c>
      <c r="F32" s="117" t="s">
        <v>133</v>
      </c>
      <c r="G32" s="283" t="s">
        <v>133</v>
      </c>
      <c r="H32" s="181"/>
      <c r="I32" s="20" t="s">
        <v>133</v>
      </c>
    </row>
    <row r="33" spans="1:9" ht="20.100000000000001" customHeight="1">
      <c r="A33" s="304"/>
      <c r="B33" s="282" t="str">
        <f>F7</f>
        <v>돈육냉이볶음</v>
      </c>
      <c r="C33" s="282"/>
      <c r="D33" s="117" t="s">
        <v>133</v>
      </c>
      <c r="E33" s="117" t="s">
        <v>133</v>
      </c>
      <c r="F33" s="117" t="s">
        <v>133</v>
      </c>
      <c r="G33" s="283" t="s">
        <v>133</v>
      </c>
      <c r="H33" s="181"/>
      <c r="I33" s="20" t="s">
        <v>133</v>
      </c>
    </row>
    <row r="34" spans="1:9" ht="21.95" customHeight="1">
      <c r="A34" s="304"/>
      <c r="B34" s="282" t="str">
        <f>G7</f>
        <v>곰피무침</v>
      </c>
      <c r="C34" s="282"/>
      <c r="D34" s="117" t="s">
        <v>133</v>
      </c>
      <c r="E34" s="117" t="s">
        <v>133</v>
      </c>
      <c r="F34" s="117" t="s">
        <v>133</v>
      </c>
      <c r="G34" s="283" t="s">
        <v>133</v>
      </c>
      <c r="H34" s="181"/>
      <c r="I34" s="20" t="s">
        <v>133</v>
      </c>
    </row>
    <row r="35" spans="1:9" ht="21.95" customHeight="1">
      <c r="A35" s="304"/>
      <c r="B35" s="282" t="str">
        <f>H7</f>
        <v>배추김치</v>
      </c>
      <c r="C35" s="282"/>
      <c r="D35" s="117" t="s">
        <v>133</v>
      </c>
      <c r="E35" s="117" t="s">
        <v>133</v>
      </c>
      <c r="F35" s="117" t="s">
        <v>133</v>
      </c>
      <c r="G35" s="283" t="s">
        <v>133</v>
      </c>
      <c r="H35" s="181"/>
      <c r="I35" s="20" t="s">
        <v>133</v>
      </c>
    </row>
    <row r="36" spans="1:9" ht="21.95" customHeight="1">
      <c r="A36" s="305"/>
      <c r="B36" s="282" t="e">
        <f>I7</f>
        <v>#REF!</v>
      </c>
      <c r="C36" s="282"/>
      <c r="D36" s="117" t="s">
        <v>133</v>
      </c>
      <c r="E36" s="117" t="s">
        <v>133</v>
      </c>
      <c r="F36" s="117" t="s">
        <v>133</v>
      </c>
      <c r="G36" s="283" t="s">
        <v>133</v>
      </c>
      <c r="H36" s="181"/>
      <c r="I36" s="20" t="s">
        <v>133</v>
      </c>
    </row>
    <row r="37" spans="1:9" ht="21.95" customHeight="1">
      <c r="A37" s="287" t="s">
        <v>58</v>
      </c>
      <c r="B37" s="300" t="str">
        <f>+수!R12</f>
        <v>요구르트</v>
      </c>
      <c r="C37" s="301"/>
      <c r="D37" s="117" t="s">
        <v>133</v>
      </c>
      <c r="E37" s="117" t="s">
        <v>133</v>
      </c>
      <c r="F37" s="117" t="s">
        <v>133</v>
      </c>
      <c r="G37" s="283" t="s">
        <v>133</v>
      </c>
      <c r="H37" s="181"/>
      <c r="I37" s="20" t="s">
        <v>133</v>
      </c>
    </row>
    <row r="38" spans="1:9" ht="21.95" customHeight="1">
      <c r="A38" s="289"/>
      <c r="B38" s="300" t="str">
        <f>수!R14</f>
        <v>연시</v>
      </c>
      <c r="C38" s="301"/>
      <c r="D38" s="117" t="s">
        <v>133</v>
      </c>
      <c r="E38" s="117" t="s">
        <v>133</v>
      </c>
      <c r="F38" s="117" t="s">
        <v>133</v>
      </c>
      <c r="G38" s="283" t="s">
        <v>133</v>
      </c>
      <c r="H38" s="181"/>
      <c r="I38" s="20" t="s">
        <v>133</v>
      </c>
    </row>
  </sheetData>
  <mergeCells count="64">
    <mergeCell ref="B30:C30"/>
    <mergeCell ref="B36:C36"/>
    <mergeCell ref="B33:C33"/>
    <mergeCell ref="G36:H36"/>
    <mergeCell ref="A37:A38"/>
    <mergeCell ref="B37:C37"/>
    <mergeCell ref="G37:H37"/>
    <mergeCell ref="B38:C38"/>
    <mergeCell ref="G38:H38"/>
    <mergeCell ref="A30:A36"/>
    <mergeCell ref="G30:H30"/>
    <mergeCell ref="B35:C35"/>
    <mergeCell ref="G35:H35"/>
    <mergeCell ref="B34:C34"/>
    <mergeCell ref="G34:H34"/>
    <mergeCell ref="G31:H31"/>
    <mergeCell ref="G32:H32"/>
    <mergeCell ref="G33:H33"/>
    <mergeCell ref="B31:C31"/>
    <mergeCell ref="B32:C32"/>
    <mergeCell ref="A23:A29"/>
    <mergeCell ref="G23:H23"/>
    <mergeCell ref="G24:H24"/>
    <mergeCell ref="G25:H25"/>
    <mergeCell ref="G26:H26"/>
    <mergeCell ref="G27:H27"/>
    <mergeCell ref="G28:H28"/>
    <mergeCell ref="B24:C24"/>
    <mergeCell ref="B27:C27"/>
    <mergeCell ref="B25:C25"/>
    <mergeCell ref="B26:C26"/>
    <mergeCell ref="B29:C29"/>
    <mergeCell ref="G29:H29"/>
    <mergeCell ref="B23:C23"/>
    <mergeCell ref="B28:C28"/>
    <mergeCell ref="B16:C16"/>
    <mergeCell ref="G15:H15"/>
    <mergeCell ref="A16:A22"/>
    <mergeCell ref="G16:H16"/>
    <mergeCell ref="G17:H17"/>
    <mergeCell ref="G18:H18"/>
    <mergeCell ref="G19:H19"/>
    <mergeCell ref="G20:H20"/>
    <mergeCell ref="B17:C17"/>
    <mergeCell ref="B18:C18"/>
    <mergeCell ref="B19:C19"/>
    <mergeCell ref="B22:C22"/>
    <mergeCell ref="B21:C21"/>
    <mergeCell ref="G21:H21"/>
    <mergeCell ref="G22:H22"/>
    <mergeCell ref="B20:C20"/>
    <mergeCell ref="A4:A7"/>
    <mergeCell ref="A1:I1"/>
    <mergeCell ref="B3:I3"/>
    <mergeCell ref="B9:I9"/>
    <mergeCell ref="A15:C15"/>
    <mergeCell ref="A14:I14"/>
    <mergeCell ref="B8:E8"/>
    <mergeCell ref="H8:I8"/>
    <mergeCell ref="B10:I10"/>
    <mergeCell ref="B11:I11"/>
    <mergeCell ref="B12:I12"/>
    <mergeCell ref="B13:I13"/>
    <mergeCell ref="A10:A13"/>
  </mergeCells>
  <phoneticPr fontId="43" type="noConversion"/>
  <pageMargins left="0.35430556535720825" right="0" top="0.98416668176651001" bottom="0.98416668176651001" header="0.51138889789581299" footer="0.51138889789581299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3"/>
  <dimension ref="A1:I38"/>
  <sheetViews>
    <sheetView topLeftCell="A12" workbookViewId="0">
      <selection activeCell="D16" sqref="D16:I38"/>
    </sheetView>
  </sheetViews>
  <sheetFormatPr defaultColWidth="8.88671875" defaultRowHeight="12"/>
  <cols>
    <col min="1" max="1" width="7.33203125" style="14" customWidth="1"/>
    <col min="2" max="2" width="4.77734375" style="14" customWidth="1"/>
    <col min="3" max="3" width="12.77734375" style="14" customWidth="1"/>
    <col min="4" max="6" width="12.77734375" style="18" customWidth="1"/>
    <col min="7" max="7" width="12.77734375" style="19" customWidth="1"/>
    <col min="8" max="8" width="8.77734375" style="14" customWidth="1"/>
    <col min="9" max="16384" width="8.88671875" style="14"/>
  </cols>
  <sheetData>
    <row r="1" spans="1:9" ht="21.95" customHeight="1">
      <c r="A1" s="285" t="s">
        <v>53</v>
      </c>
      <c r="B1" s="285"/>
      <c r="C1" s="285"/>
      <c r="D1" s="285"/>
      <c r="E1" s="285"/>
      <c r="F1" s="285"/>
      <c r="G1" s="285"/>
      <c r="H1" s="285"/>
      <c r="I1" s="285"/>
    </row>
    <row r="2" spans="1:9" ht="21.95" customHeight="1">
      <c r="A2" s="15"/>
      <c r="B2" s="15"/>
      <c r="C2" s="15"/>
      <c r="D2" s="16"/>
      <c r="E2" s="16"/>
      <c r="F2" s="16"/>
      <c r="G2" s="16"/>
      <c r="H2" s="17"/>
      <c r="I2" s="15"/>
    </row>
    <row r="3" spans="1:9" ht="21.95" customHeight="1">
      <c r="A3" s="20" t="s">
        <v>101</v>
      </c>
      <c r="B3" s="286">
        <f>목!C5</f>
        <v>44609</v>
      </c>
      <c r="C3" s="286"/>
      <c r="D3" s="286"/>
      <c r="E3" s="286"/>
      <c r="F3" s="286"/>
      <c r="G3" s="286"/>
      <c r="H3" s="286"/>
      <c r="I3" s="286"/>
    </row>
    <row r="4" spans="1:9" ht="21.95" customHeight="1">
      <c r="A4" s="287" t="s">
        <v>57</v>
      </c>
      <c r="B4" s="21" t="s">
        <v>83</v>
      </c>
      <c r="C4" s="21" t="s">
        <v>102</v>
      </c>
      <c r="D4" s="24" t="s">
        <v>97</v>
      </c>
      <c r="E4" s="24" t="s">
        <v>74</v>
      </c>
      <c r="F4" s="24" t="s">
        <v>78</v>
      </c>
      <c r="G4" s="24" t="s">
        <v>104</v>
      </c>
      <c r="H4" s="25" t="s">
        <v>63</v>
      </c>
      <c r="I4" s="21" t="s">
        <v>87</v>
      </c>
    </row>
    <row r="5" spans="1:9" ht="21.95" customHeight="1">
      <c r="A5" s="288"/>
      <c r="B5" s="20" t="s">
        <v>90</v>
      </c>
      <c r="C5" s="20" t="str">
        <f>+목!C10</f>
        <v>잡곡밥/호두죽</v>
      </c>
      <c r="D5" s="22" t="str">
        <f>+목!C11</f>
        <v>홍합두부탕국</v>
      </c>
      <c r="E5" s="22" t="str">
        <f>+목!C12</f>
        <v>훈제오리참나물무침</v>
      </c>
      <c r="F5" s="22" t="str">
        <f>+목!C13</f>
        <v>민들레나물볶음</v>
      </c>
      <c r="G5" s="22" t="str">
        <f>+목!C14</f>
        <v>김구이</v>
      </c>
      <c r="H5" s="23" t="str">
        <f>+목!C15</f>
        <v>배추김치</v>
      </c>
      <c r="I5" s="20" t="e">
        <f>+목!#REF!</f>
        <v>#REF!</v>
      </c>
    </row>
    <row r="6" spans="1:9" ht="21.95" customHeight="1">
      <c r="A6" s="288"/>
      <c r="B6" s="20" t="s">
        <v>91</v>
      </c>
      <c r="C6" s="20" t="str">
        <f>+목!F10</f>
        <v>잡곡밥/홍합야채죽</v>
      </c>
      <c r="D6" s="22" t="str">
        <f>+목!F11</f>
        <v>계란국</v>
      </c>
      <c r="E6" s="22" t="str">
        <f>+목!F12</f>
        <v>하이라이스</v>
      </c>
      <c r="F6" s="22" t="str">
        <f>+목!F13</f>
        <v>삼치구이</v>
      </c>
      <c r="G6" s="22" t="str">
        <f>+목!F14</f>
        <v>어묵콩나물찜</v>
      </c>
      <c r="H6" s="22" t="str">
        <f>+목!F15</f>
        <v>배추김치</v>
      </c>
      <c r="I6" s="22" t="e">
        <f>+목!#REF!</f>
        <v>#REF!</v>
      </c>
    </row>
    <row r="7" spans="1:9" ht="21.95" customHeight="1">
      <c r="A7" s="289"/>
      <c r="B7" s="20" t="s">
        <v>82</v>
      </c>
      <c r="C7" s="20" t="str">
        <f>+목!I10</f>
        <v>잡곡밥/흑임자죽</v>
      </c>
      <c r="D7" s="20" t="str">
        <f>+목!I11</f>
        <v>바지락쑥국</v>
      </c>
      <c r="E7" s="20" t="str">
        <f>+목!I12</f>
        <v>쇠고기팽이볶음</v>
      </c>
      <c r="F7" s="20" t="str">
        <f>+목!I13</f>
        <v>상추샐러드</v>
      </c>
      <c r="G7" s="20" t="str">
        <f>+목!I14</f>
        <v>민물새우무조림</v>
      </c>
      <c r="H7" s="20" t="str">
        <f>+목!I15</f>
        <v>배추김치</v>
      </c>
      <c r="I7" s="20" t="e">
        <f>+목!#REF!</f>
        <v>#REF!</v>
      </c>
    </row>
    <row r="8" spans="1:9" ht="20.100000000000001" customHeight="1">
      <c r="A8" s="20" t="s">
        <v>60</v>
      </c>
      <c r="B8" s="292" t="s">
        <v>69</v>
      </c>
      <c r="C8" s="161"/>
      <c r="D8" s="161"/>
      <c r="E8" s="194"/>
      <c r="F8" s="118" t="s">
        <v>132</v>
      </c>
      <c r="G8" s="20" t="str">
        <f>+주간식단표!F23</f>
        <v>고단백질음료</v>
      </c>
      <c r="H8" s="292" t="str">
        <f>+주간식단표!F24</f>
        <v>크림슨포도</v>
      </c>
      <c r="I8" s="181"/>
    </row>
    <row r="9" spans="1:9" ht="20.100000000000001" customHeight="1">
      <c r="A9" s="20" t="s">
        <v>71</v>
      </c>
      <c r="B9" s="286">
        <f>$B$3+6</f>
        <v>44615</v>
      </c>
      <c r="C9" s="286"/>
      <c r="D9" s="286"/>
      <c r="E9" s="286"/>
      <c r="F9" s="286"/>
      <c r="G9" s="286"/>
      <c r="H9" s="286"/>
      <c r="I9" s="286"/>
    </row>
    <row r="10" spans="1:9" ht="20.100000000000001" customHeight="1">
      <c r="A10" s="287" t="s">
        <v>8</v>
      </c>
      <c r="B10" s="296" t="s">
        <v>137</v>
      </c>
      <c r="C10" s="297"/>
      <c r="D10" s="297"/>
      <c r="E10" s="297"/>
      <c r="F10" s="297"/>
      <c r="G10" s="297"/>
      <c r="H10" s="297"/>
      <c r="I10" s="198"/>
    </row>
    <row r="11" spans="1:9" ht="20.100000000000001" customHeight="1">
      <c r="A11" s="288"/>
      <c r="B11" s="298" t="s">
        <v>138</v>
      </c>
      <c r="C11" s="164"/>
      <c r="D11" s="164"/>
      <c r="E11" s="164"/>
      <c r="F11" s="164"/>
      <c r="G11" s="164"/>
      <c r="H11" s="164"/>
      <c r="I11" s="165"/>
    </row>
    <row r="12" spans="1:9" ht="20.100000000000001" customHeight="1">
      <c r="A12" s="288"/>
      <c r="B12" s="298" t="s">
        <v>139</v>
      </c>
      <c r="C12" s="164"/>
      <c r="D12" s="164"/>
      <c r="E12" s="164"/>
      <c r="F12" s="164"/>
      <c r="G12" s="164"/>
      <c r="H12" s="164"/>
      <c r="I12" s="165"/>
    </row>
    <row r="13" spans="1:9" ht="20.100000000000001" customHeight="1">
      <c r="A13" s="289"/>
      <c r="B13" s="299" t="s">
        <v>136</v>
      </c>
      <c r="C13" s="254"/>
      <c r="D13" s="254"/>
      <c r="E13" s="254"/>
      <c r="F13" s="254"/>
      <c r="G13" s="254"/>
      <c r="H13" s="254"/>
      <c r="I13" s="255"/>
    </row>
    <row r="14" spans="1:9" ht="20.100000000000001" customHeight="1">
      <c r="A14" s="295" t="s">
        <v>134</v>
      </c>
      <c r="B14" s="161"/>
      <c r="C14" s="161"/>
      <c r="D14" s="161"/>
      <c r="E14" s="161"/>
      <c r="F14" s="161"/>
      <c r="G14" s="161"/>
      <c r="H14" s="161"/>
      <c r="I14" s="194"/>
    </row>
    <row r="15" spans="1:9" ht="20.100000000000001" customHeight="1">
      <c r="A15" s="294" t="s">
        <v>123</v>
      </c>
      <c r="B15" s="294"/>
      <c r="C15" s="294"/>
      <c r="D15" s="22" t="s">
        <v>46</v>
      </c>
      <c r="E15" s="22" t="s">
        <v>42</v>
      </c>
      <c r="F15" s="22" t="s">
        <v>30</v>
      </c>
      <c r="G15" s="283" t="s">
        <v>110</v>
      </c>
      <c r="H15" s="181"/>
      <c r="I15" s="22" t="s">
        <v>14</v>
      </c>
    </row>
    <row r="16" spans="1:9" ht="20.100000000000001" customHeight="1">
      <c r="A16" s="287" t="s">
        <v>80</v>
      </c>
      <c r="B16" s="282" t="str">
        <f>C5</f>
        <v>잡곡밥/호두죽</v>
      </c>
      <c r="C16" s="282"/>
      <c r="D16" s="117" t="s">
        <v>133</v>
      </c>
      <c r="E16" s="117" t="s">
        <v>133</v>
      </c>
      <c r="F16" s="117" t="s">
        <v>133</v>
      </c>
      <c r="G16" s="283" t="s">
        <v>133</v>
      </c>
      <c r="H16" s="181"/>
      <c r="I16" s="20" t="s">
        <v>133</v>
      </c>
    </row>
    <row r="17" spans="1:9" ht="20.100000000000001" customHeight="1">
      <c r="A17" s="288"/>
      <c r="B17" s="293" t="str">
        <f>D5</f>
        <v>홍합두부탕국</v>
      </c>
      <c r="C17" s="293"/>
      <c r="D17" s="117" t="s">
        <v>133</v>
      </c>
      <c r="E17" s="117" t="s">
        <v>133</v>
      </c>
      <c r="F17" s="117" t="s">
        <v>133</v>
      </c>
      <c r="G17" s="283" t="s">
        <v>133</v>
      </c>
      <c r="H17" s="181"/>
      <c r="I17" s="20" t="s">
        <v>133</v>
      </c>
    </row>
    <row r="18" spans="1:9" ht="20.100000000000001" customHeight="1">
      <c r="A18" s="288"/>
      <c r="B18" s="293" t="str">
        <f>E5</f>
        <v>훈제오리참나물무침</v>
      </c>
      <c r="C18" s="293"/>
      <c r="D18" s="117" t="s">
        <v>133</v>
      </c>
      <c r="E18" s="117" t="s">
        <v>133</v>
      </c>
      <c r="F18" s="117" t="s">
        <v>133</v>
      </c>
      <c r="G18" s="283" t="s">
        <v>133</v>
      </c>
      <c r="H18" s="181"/>
      <c r="I18" s="20" t="s">
        <v>133</v>
      </c>
    </row>
    <row r="19" spans="1:9" ht="20.100000000000001" customHeight="1">
      <c r="A19" s="288"/>
      <c r="B19" s="282" t="str">
        <f>F5</f>
        <v>민들레나물볶음</v>
      </c>
      <c r="C19" s="282"/>
      <c r="D19" s="117" t="s">
        <v>133</v>
      </c>
      <c r="E19" s="117" t="s">
        <v>133</v>
      </c>
      <c r="F19" s="117" t="s">
        <v>133</v>
      </c>
      <c r="G19" s="283" t="s">
        <v>133</v>
      </c>
      <c r="H19" s="181"/>
      <c r="I19" s="20" t="s">
        <v>133</v>
      </c>
    </row>
    <row r="20" spans="1:9" ht="20.100000000000001" customHeight="1">
      <c r="A20" s="288"/>
      <c r="B20" s="290" t="str">
        <f>+G5</f>
        <v>김구이</v>
      </c>
      <c r="C20" s="291"/>
      <c r="D20" s="117" t="s">
        <v>133</v>
      </c>
      <c r="E20" s="117" t="s">
        <v>133</v>
      </c>
      <c r="F20" s="117" t="s">
        <v>133</v>
      </c>
      <c r="G20" s="283" t="s">
        <v>133</v>
      </c>
      <c r="H20" s="181"/>
      <c r="I20" s="20" t="s">
        <v>133</v>
      </c>
    </row>
    <row r="21" spans="1:9" ht="20.100000000000001" customHeight="1">
      <c r="A21" s="288"/>
      <c r="B21" s="290" t="str">
        <f>+H5</f>
        <v>배추김치</v>
      </c>
      <c r="C21" s="291"/>
      <c r="D21" s="117" t="s">
        <v>133</v>
      </c>
      <c r="E21" s="117" t="s">
        <v>133</v>
      </c>
      <c r="F21" s="117" t="s">
        <v>133</v>
      </c>
      <c r="G21" s="283" t="s">
        <v>133</v>
      </c>
      <c r="H21" s="181"/>
      <c r="I21" s="20" t="s">
        <v>133</v>
      </c>
    </row>
    <row r="22" spans="1:9" ht="20.100000000000001" customHeight="1">
      <c r="A22" s="303"/>
      <c r="B22" s="282" t="e">
        <f>+I5</f>
        <v>#REF!</v>
      </c>
      <c r="C22" s="282"/>
      <c r="D22" s="117" t="s">
        <v>133</v>
      </c>
      <c r="E22" s="117" t="s">
        <v>133</v>
      </c>
      <c r="F22" s="117" t="s">
        <v>133</v>
      </c>
      <c r="G22" s="283" t="s">
        <v>133</v>
      </c>
      <c r="H22" s="181"/>
      <c r="I22" s="20" t="s">
        <v>133</v>
      </c>
    </row>
    <row r="23" spans="1:9" ht="20.100000000000001" customHeight="1">
      <c r="A23" s="287" t="s">
        <v>100</v>
      </c>
      <c r="B23" s="282" t="str">
        <f>C6</f>
        <v>잡곡밥/홍합야채죽</v>
      </c>
      <c r="C23" s="282"/>
      <c r="D23" s="117" t="s">
        <v>133</v>
      </c>
      <c r="E23" s="117" t="s">
        <v>133</v>
      </c>
      <c r="F23" s="117" t="s">
        <v>133</v>
      </c>
      <c r="G23" s="283" t="s">
        <v>133</v>
      </c>
      <c r="H23" s="181"/>
      <c r="I23" s="20" t="s">
        <v>133</v>
      </c>
    </row>
    <row r="24" spans="1:9" ht="20.100000000000001" customHeight="1">
      <c r="A24" s="302"/>
      <c r="B24" s="282" t="str">
        <f>D6</f>
        <v>계란국</v>
      </c>
      <c r="C24" s="282"/>
      <c r="D24" s="117" t="s">
        <v>133</v>
      </c>
      <c r="E24" s="117" t="s">
        <v>133</v>
      </c>
      <c r="F24" s="117" t="s">
        <v>133</v>
      </c>
      <c r="G24" s="283" t="s">
        <v>133</v>
      </c>
      <c r="H24" s="181"/>
      <c r="I24" s="20" t="s">
        <v>133</v>
      </c>
    </row>
    <row r="25" spans="1:9" ht="20.100000000000001" customHeight="1">
      <c r="A25" s="302"/>
      <c r="B25" s="282" t="str">
        <f>E6</f>
        <v>하이라이스</v>
      </c>
      <c r="C25" s="282"/>
      <c r="D25" s="117" t="s">
        <v>133</v>
      </c>
      <c r="E25" s="117" t="s">
        <v>133</v>
      </c>
      <c r="F25" s="117" t="s">
        <v>133</v>
      </c>
      <c r="G25" s="283" t="s">
        <v>133</v>
      </c>
      <c r="H25" s="181"/>
      <c r="I25" s="20" t="s">
        <v>133</v>
      </c>
    </row>
    <row r="26" spans="1:9" ht="20.100000000000001" customHeight="1">
      <c r="A26" s="302"/>
      <c r="B26" s="282" t="str">
        <f>F6</f>
        <v>삼치구이</v>
      </c>
      <c r="C26" s="282"/>
      <c r="D26" s="117" t="s">
        <v>133</v>
      </c>
      <c r="E26" s="117" t="s">
        <v>133</v>
      </c>
      <c r="F26" s="117" t="s">
        <v>133</v>
      </c>
      <c r="G26" s="283" t="s">
        <v>133</v>
      </c>
      <c r="H26" s="181"/>
      <c r="I26" s="20" t="s">
        <v>133</v>
      </c>
    </row>
    <row r="27" spans="1:9" ht="20.100000000000001" customHeight="1">
      <c r="A27" s="302"/>
      <c r="B27" s="282" t="str">
        <f>G6</f>
        <v>어묵콩나물찜</v>
      </c>
      <c r="C27" s="282"/>
      <c r="D27" s="117" t="s">
        <v>133</v>
      </c>
      <c r="E27" s="117" t="s">
        <v>133</v>
      </c>
      <c r="F27" s="117" t="s">
        <v>133</v>
      </c>
      <c r="G27" s="283" t="s">
        <v>133</v>
      </c>
      <c r="H27" s="181"/>
      <c r="I27" s="20" t="s">
        <v>133</v>
      </c>
    </row>
    <row r="28" spans="1:9" ht="20.100000000000001" customHeight="1">
      <c r="A28" s="302"/>
      <c r="B28" s="282" t="str">
        <f>H6</f>
        <v>배추김치</v>
      </c>
      <c r="C28" s="282"/>
      <c r="D28" s="117" t="s">
        <v>133</v>
      </c>
      <c r="E28" s="117" t="s">
        <v>133</v>
      </c>
      <c r="F28" s="117" t="s">
        <v>133</v>
      </c>
      <c r="G28" s="283" t="s">
        <v>133</v>
      </c>
      <c r="H28" s="181"/>
      <c r="I28" s="20" t="s">
        <v>133</v>
      </c>
    </row>
    <row r="29" spans="1:9" ht="20.100000000000001" customHeight="1">
      <c r="A29" s="303"/>
      <c r="B29" s="283" t="e">
        <f>I6</f>
        <v>#REF!</v>
      </c>
      <c r="C29" s="284"/>
      <c r="D29" s="117" t="s">
        <v>133</v>
      </c>
      <c r="E29" s="117" t="s">
        <v>133</v>
      </c>
      <c r="F29" s="117" t="s">
        <v>133</v>
      </c>
      <c r="G29" s="283" t="s">
        <v>133</v>
      </c>
      <c r="H29" s="181"/>
      <c r="I29" s="20" t="s">
        <v>133</v>
      </c>
    </row>
    <row r="30" spans="1:9" ht="20.100000000000001" customHeight="1">
      <c r="A30" s="287" t="s">
        <v>99</v>
      </c>
      <c r="B30" s="282" t="str">
        <f>C7</f>
        <v>잡곡밥/흑임자죽</v>
      </c>
      <c r="C30" s="282"/>
      <c r="D30" s="117" t="s">
        <v>133</v>
      </c>
      <c r="E30" s="117" t="s">
        <v>133</v>
      </c>
      <c r="F30" s="117" t="s">
        <v>133</v>
      </c>
      <c r="G30" s="283" t="s">
        <v>133</v>
      </c>
      <c r="H30" s="181"/>
      <c r="I30" s="20" t="s">
        <v>133</v>
      </c>
    </row>
    <row r="31" spans="1:9" ht="20.100000000000001" customHeight="1">
      <c r="A31" s="304"/>
      <c r="B31" s="282" t="str">
        <f>D7</f>
        <v>바지락쑥국</v>
      </c>
      <c r="C31" s="282"/>
      <c r="D31" s="117" t="s">
        <v>133</v>
      </c>
      <c r="E31" s="117" t="s">
        <v>133</v>
      </c>
      <c r="F31" s="117" t="s">
        <v>133</v>
      </c>
      <c r="G31" s="283" t="s">
        <v>133</v>
      </c>
      <c r="H31" s="181"/>
      <c r="I31" s="20" t="s">
        <v>133</v>
      </c>
    </row>
    <row r="32" spans="1:9" ht="20.100000000000001" customHeight="1">
      <c r="A32" s="304"/>
      <c r="B32" s="282" t="str">
        <f>E7</f>
        <v>쇠고기팽이볶음</v>
      </c>
      <c r="C32" s="282"/>
      <c r="D32" s="117" t="s">
        <v>133</v>
      </c>
      <c r="E32" s="117" t="s">
        <v>133</v>
      </c>
      <c r="F32" s="117" t="s">
        <v>133</v>
      </c>
      <c r="G32" s="283" t="s">
        <v>133</v>
      </c>
      <c r="H32" s="181"/>
      <c r="I32" s="20" t="s">
        <v>133</v>
      </c>
    </row>
    <row r="33" spans="1:9" ht="20.100000000000001" customHeight="1">
      <c r="A33" s="304"/>
      <c r="B33" s="282" t="str">
        <f>F7</f>
        <v>상추샐러드</v>
      </c>
      <c r="C33" s="282"/>
      <c r="D33" s="117" t="s">
        <v>133</v>
      </c>
      <c r="E33" s="117" t="s">
        <v>133</v>
      </c>
      <c r="F33" s="117" t="s">
        <v>133</v>
      </c>
      <c r="G33" s="283" t="s">
        <v>133</v>
      </c>
      <c r="H33" s="181"/>
      <c r="I33" s="20" t="s">
        <v>133</v>
      </c>
    </row>
    <row r="34" spans="1:9" ht="21.95" customHeight="1">
      <c r="A34" s="304"/>
      <c r="B34" s="282" t="str">
        <f>G7</f>
        <v>민물새우무조림</v>
      </c>
      <c r="C34" s="282"/>
      <c r="D34" s="117" t="s">
        <v>133</v>
      </c>
      <c r="E34" s="117" t="s">
        <v>133</v>
      </c>
      <c r="F34" s="117" t="s">
        <v>133</v>
      </c>
      <c r="G34" s="283" t="s">
        <v>133</v>
      </c>
      <c r="H34" s="181"/>
      <c r="I34" s="20" t="s">
        <v>133</v>
      </c>
    </row>
    <row r="35" spans="1:9" ht="21.95" customHeight="1">
      <c r="A35" s="304"/>
      <c r="B35" s="282" t="str">
        <f>H7</f>
        <v>배추김치</v>
      </c>
      <c r="C35" s="282"/>
      <c r="D35" s="117" t="s">
        <v>133</v>
      </c>
      <c r="E35" s="117" t="s">
        <v>133</v>
      </c>
      <c r="F35" s="117" t="s">
        <v>133</v>
      </c>
      <c r="G35" s="283" t="s">
        <v>133</v>
      </c>
      <c r="H35" s="181"/>
      <c r="I35" s="20" t="s">
        <v>133</v>
      </c>
    </row>
    <row r="36" spans="1:9" ht="21.95" customHeight="1">
      <c r="A36" s="305"/>
      <c r="B36" s="282" t="e">
        <f>+I7</f>
        <v>#REF!</v>
      </c>
      <c r="C36" s="282"/>
      <c r="D36" s="117" t="s">
        <v>133</v>
      </c>
      <c r="E36" s="117" t="s">
        <v>133</v>
      </c>
      <c r="F36" s="117" t="s">
        <v>133</v>
      </c>
      <c r="G36" s="283" t="s">
        <v>133</v>
      </c>
      <c r="H36" s="181"/>
      <c r="I36" s="20" t="s">
        <v>133</v>
      </c>
    </row>
    <row r="37" spans="1:9" ht="21.95" customHeight="1">
      <c r="A37" s="287" t="s">
        <v>58</v>
      </c>
      <c r="B37" s="300" t="str">
        <f>목!R12</f>
        <v>단백질음료</v>
      </c>
      <c r="C37" s="301"/>
      <c r="D37" s="117" t="s">
        <v>133</v>
      </c>
      <c r="E37" s="117" t="s">
        <v>133</v>
      </c>
      <c r="F37" s="117" t="s">
        <v>133</v>
      </c>
      <c r="G37" s="283" t="s">
        <v>133</v>
      </c>
      <c r="H37" s="181"/>
      <c r="I37" s="20" t="s">
        <v>133</v>
      </c>
    </row>
    <row r="38" spans="1:9" ht="21.95" customHeight="1">
      <c r="A38" s="289"/>
      <c r="B38" s="300" t="str">
        <f>목!R14</f>
        <v>크림슨포도</v>
      </c>
      <c r="C38" s="301"/>
      <c r="D38" s="117" t="s">
        <v>133</v>
      </c>
      <c r="E38" s="117" t="s">
        <v>133</v>
      </c>
      <c r="F38" s="117" t="s">
        <v>133</v>
      </c>
      <c r="G38" s="283" t="s">
        <v>133</v>
      </c>
      <c r="H38" s="181"/>
      <c r="I38" s="20" t="s">
        <v>133</v>
      </c>
    </row>
  </sheetData>
  <mergeCells count="64">
    <mergeCell ref="G35:H35"/>
    <mergeCell ref="B36:C36"/>
    <mergeCell ref="G36:H36"/>
    <mergeCell ref="A37:A38"/>
    <mergeCell ref="B37:C37"/>
    <mergeCell ref="G37:H37"/>
    <mergeCell ref="B38:C38"/>
    <mergeCell ref="G38:H38"/>
    <mergeCell ref="G28:H28"/>
    <mergeCell ref="G29:H29"/>
    <mergeCell ref="A30:A36"/>
    <mergeCell ref="G30:H30"/>
    <mergeCell ref="G31:H31"/>
    <mergeCell ref="G32:H32"/>
    <mergeCell ref="G33:H33"/>
    <mergeCell ref="B34:C34"/>
    <mergeCell ref="G34:H34"/>
    <mergeCell ref="B35:C35"/>
    <mergeCell ref="B29:C29"/>
    <mergeCell ref="B30:C30"/>
    <mergeCell ref="B31:C31"/>
    <mergeCell ref="B32:C32"/>
    <mergeCell ref="B33:C33"/>
    <mergeCell ref="A23:A29"/>
    <mergeCell ref="G27:H27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B26:C26"/>
    <mergeCell ref="B27:C27"/>
    <mergeCell ref="B28:C28"/>
    <mergeCell ref="B22:C22"/>
    <mergeCell ref="B23:C23"/>
    <mergeCell ref="B24:C24"/>
    <mergeCell ref="B25:C25"/>
    <mergeCell ref="A1:I1"/>
    <mergeCell ref="B3:I3"/>
    <mergeCell ref="B9:I9"/>
    <mergeCell ref="A15:C15"/>
    <mergeCell ref="G15:H15"/>
    <mergeCell ref="A14:I14"/>
    <mergeCell ref="B8:E8"/>
    <mergeCell ref="H8:I8"/>
    <mergeCell ref="B10:I10"/>
    <mergeCell ref="B11:I11"/>
    <mergeCell ref="B12:I12"/>
    <mergeCell ref="B13:I13"/>
    <mergeCell ref="A16:A22"/>
    <mergeCell ref="A4:A7"/>
    <mergeCell ref="A10:A13"/>
    <mergeCell ref="B16:C16"/>
    <mergeCell ref="B21:C21"/>
    <mergeCell ref="B17:C17"/>
    <mergeCell ref="B18:C18"/>
    <mergeCell ref="B19:C19"/>
    <mergeCell ref="B20:C20"/>
  </mergeCells>
  <phoneticPr fontId="43" type="noConversion"/>
  <pageMargins left="0.35430556535720825" right="0" top="0.98416668176651001" bottom="0.98416668176651001" header="0.51138889789581299" footer="0.51138889789581299"/>
  <pageSetup paperSize="9" scale="8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2"/>
  <dimension ref="A1:I38"/>
  <sheetViews>
    <sheetView topLeftCell="A12" workbookViewId="0">
      <selection activeCell="D16" sqref="D16:I38"/>
    </sheetView>
  </sheetViews>
  <sheetFormatPr defaultColWidth="8.88671875" defaultRowHeight="12"/>
  <cols>
    <col min="1" max="1" width="7.33203125" style="14" customWidth="1"/>
    <col min="2" max="2" width="4.77734375" style="14" customWidth="1"/>
    <col min="3" max="3" width="12.77734375" style="14" customWidth="1"/>
    <col min="4" max="6" width="12.77734375" style="18" customWidth="1"/>
    <col min="7" max="7" width="12.77734375" style="19" customWidth="1"/>
    <col min="8" max="8" width="8.77734375" style="14" customWidth="1"/>
    <col min="9" max="16384" width="8.88671875" style="14"/>
  </cols>
  <sheetData>
    <row r="1" spans="1:9" ht="21.95" customHeight="1">
      <c r="A1" s="285" t="s">
        <v>53</v>
      </c>
      <c r="B1" s="285"/>
      <c r="C1" s="285"/>
      <c r="D1" s="285"/>
      <c r="E1" s="285"/>
      <c r="F1" s="285"/>
      <c r="G1" s="285"/>
      <c r="H1" s="285"/>
      <c r="I1" s="285"/>
    </row>
    <row r="2" spans="1:9" ht="21.95" customHeight="1">
      <c r="A2" s="15"/>
      <c r="B2" s="15"/>
      <c r="C2" s="15"/>
      <c r="D2" s="16"/>
      <c r="E2" s="16"/>
      <c r="F2" s="16"/>
      <c r="G2" s="16"/>
      <c r="H2" s="17"/>
      <c r="I2" s="15"/>
    </row>
    <row r="3" spans="1:9" ht="21.95" customHeight="1">
      <c r="A3" s="20" t="s">
        <v>101</v>
      </c>
      <c r="B3" s="286">
        <f>금!C5</f>
        <v>44610</v>
      </c>
      <c r="C3" s="286"/>
      <c r="D3" s="286"/>
      <c r="E3" s="286"/>
      <c r="F3" s="286"/>
      <c r="G3" s="286"/>
      <c r="H3" s="286"/>
      <c r="I3" s="286"/>
    </row>
    <row r="4" spans="1:9" ht="21.95" customHeight="1">
      <c r="A4" s="287" t="s">
        <v>57</v>
      </c>
      <c r="B4" s="21" t="s">
        <v>83</v>
      </c>
      <c r="C4" s="21" t="s">
        <v>102</v>
      </c>
      <c r="D4" s="24" t="s">
        <v>97</v>
      </c>
      <c r="E4" s="24" t="s">
        <v>74</v>
      </c>
      <c r="F4" s="24" t="s">
        <v>78</v>
      </c>
      <c r="G4" s="24" t="s">
        <v>104</v>
      </c>
      <c r="H4" s="25" t="s">
        <v>63</v>
      </c>
      <c r="I4" s="21" t="s">
        <v>87</v>
      </c>
    </row>
    <row r="5" spans="1:9" ht="21.95" customHeight="1">
      <c r="A5" s="288"/>
      <c r="B5" s="20" t="s">
        <v>90</v>
      </c>
      <c r="C5" s="20" t="str">
        <f>+금!C10</f>
        <v>잡곡밥/계란죽</v>
      </c>
      <c r="D5" s="22" t="str">
        <f>+금!C11</f>
        <v>조갯살미역국</v>
      </c>
      <c r="E5" s="22" t="str">
        <f>+금!C12</f>
        <v>비엔나마늘쫑조림</v>
      </c>
      <c r="F5" s="22" t="str">
        <f>+금!C13</f>
        <v>가지민찌굴소스볶음</v>
      </c>
      <c r="G5" s="22" t="str">
        <f>+금!C14</f>
        <v>김구이</v>
      </c>
      <c r="H5" s="23" t="str">
        <f>+금!C15</f>
        <v>배추김치</v>
      </c>
      <c r="I5" s="20" t="e">
        <f>+금!#REF!</f>
        <v>#REF!</v>
      </c>
    </row>
    <row r="6" spans="1:9" ht="21.95" customHeight="1">
      <c r="A6" s="288"/>
      <c r="B6" s="20" t="s">
        <v>91</v>
      </c>
      <c r="C6" s="20" t="str">
        <f>+금!F10</f>
        <v>잡곡밥/흑임자죽</v>
      </c>
      <c r="D6" s="22" t="str">
        <f>+금!F11</f>
        <v>버섯수제비국</v>
      </c>
      <c r="E6" s="22" t="str">
        <f>+금!F12</f>
        <v>시래기지짐</v>
      </c>
      <c r="F6" s="22" t="str">
        <f>+금!F13</f>
        <v>물파래무침</v>
      </c>
      <c r="G6" s="22" t="str">
        <f>+금!F14</f>
        <v>돈육파채볶음</v>
      </c>
      <c r="H6" s="22" t="str">
        <f>+금!F15</f>
        <v>배추김치</v>
      </c>
      <c r="I6" s="22" t="e">
        <f>+금!#REF!</f>
        <v>#REF!</v>
      </c>
    </row>
    <row r="7" spans="1:9" ht="21.95" customHeight="1">
      <c r="A7" s="289"/>
      <c r="B7" s="20" t="s">
        <v>82</v>
      </c>
      <c r="C7" s="20" t="str">
        <f>+금!I10</f>
        <v>잡곡밥/쇠고기야채죽</v>
      </c>
      <c r="D7" s="20" t="str">
        <f>+금!I11</f>
        <v>쇠고기토란탕</v>
      </c>
      <c r="E7" s="20" t="str">
        <f>+금!I12</f>
        <v>코다리엿장조림</v>
      </c>
      <c r="F7" s="20" t="str">
        <f>+금!I13</f>
        <v>새송이깻잎무침</v>
      </c>
      <c r="G7" s="20" t="str">
        <f>+금!I14</f>
        <v>고구마곤약조림</v>
      </c>
      <c r="H7" s="20" t="str">
        <f>+금!I15</f>
        <v>배추김치</v>
      </c>
      <c r="I7" s="20" t="e">
        <f>+금!#REF!</f>
        <v>#REF!</v>
      </c>
    </row>
    <row r="8" spans="1:9" ht="20.100000000000001" customHeight="1">
      <c r="A8" s="20" t="s">
        <v>60</v>
      </c>
      <c r="B8" s="292" t="s">
        <v>69</v>
      </c>
      <c r="C8" s="161"/>
      <c r="D8" s="161"/>
      <c r="E8" s="194"/>
      <c r="F8" s="118" t="s">
        <v>132</v>
      </c>
      <c r="G8" s="20" t="str">
        <f>+주간식단표!G23</f>
        <v>요거트</v>
      </c>
      <c r="H8" s="292" t="str">
        <f>+주간식단표!G24</f>
        <v>팬케잌,우유</v>
      </c>
      <c r="I8" s="181"/>
    </row>
    <row r="9" spans="1:9" ht="20.100000000000001" customHeight="1">
      <c r="A9" s="20" t="s">
        <v>71</v>
      </c>
      <c r="B9" s="286">
        <f>$B$3+6</f>
        <v>44616</v>
      </c>
      <c r="C9" s="286"/>
      <c r="D9" s="286"/>
      <c r="E9" s="286"/>
      <c r="F9" s="286"/>
      <c r="G9" s="286"/>
      <c r="H9" s="286"/>
      <c r="I9" s="286"/>
    </row>
    <row r="10" spans="1:9" ht="20.100000000000001" customHeight="1">
      <c r="A10" s="287" t="s">
        <v>8</v>
      </c>
      <c r="B10" s="296" t="s">
        <v>137</v>
      </c>
      <c r="C10" s="297"/>
      <c r="D10" s="297"/>
      <c r="E10" s="297"/>
      <c r="F10" s="297"/>
      <c r="G10" s="297"/>
      <c r="H10" s="297"/>
      <c r="I10" s="198"/>
    </row>
    <row r="11" spans="1:9" ht="20.100000000000001" customHeight="1">
      <c r="A11" s="288"/>
      <c r="B11" s="298" t="s">
        <v>138</v>
      </c>
      <c r="C11" s="164"/>
      <c r="D11" s="164"/>
      <c r="E11" s="164"/>
      <c r="F11" s="164"/>
      <c r="G11" s="164"/>
      <c r="H11" s="164"/>
      <c r="I11" s="165"/>
    </row>
    <row r="12" spans="1:9" ht="20.100000000000001" customHeight="1">
      <c r="A12" s="288"/>
      <c r="B12" s="298" t="s">
        <v>139</v>
      </c>
      <c r="C12" s="164"/>
      <c r="D12" s="164"/>
      <c r="E12" s="164"/>
      <c r="F12" s="164"/>
      <c r="G12" s="164"/>
      <c r="H12" s="164"/>
      <c r="I12" s="165"/>
    </row>
    <row r="13" spans="1:9" ht="20.100000000000001" customHeight="1">
      <c r="A13" s="289"/>
      <c r="B13" s="299" t="s">
        <v>136</v>
      </c>
      <c r="C13" s="254"/>
      <c r="D13" s="254"/>
      <c r="E13" s="254"/>
      <c r="F13" s="254"/>
      <c r="G13" s="254"/>
      <c r="H13" s="254"/>
      <c r="I13" s="255"/>
    </row>
    <row r="14" spans="1:9" ht="20.100000000000001" customHeight="1">
      <c r="A14" s="295" t="s">
        <v>134</v>
      </c>
      <c r="B14" s="161"/>
      <c r="C14" s="161"/>
      <c r="D14" s="161"/>
      <c r="E14" s="161"/>
      <c r="F14" s="161"/>
      <c r="G14" s="161"/>
      <c r="H14" s="161"/>
      <c r="I14" s="194"/>
    </row>
    <row r="15" spans="1:9" ht="20.100000000000001" customHeight="1">
      <c r="A15" s="294" t="s">
        <v>123</v>
      </c>
      <c r="B15" s="294"/>
      <c r="C15" s="294"/>
      <c r="D15" s="22" t="s">
        <v>46</v>
      </c>
      <c r="E15" s="22" t="s">
        <v>42</v>
      </c>
      <c r="F15" s="22" t="s">
        <v>30</v>
      </c>
      <c r="G15" s="283" t="s">
        <v>110</v>
      </c>
      <c r="H15" s="181"/>
      <c r="I15" s="22" t="s">
        <v>14</v>
      </c>
    </row>
    <row r="16" spans="1:9" ht="20.100000000000001" customHeight="1">
      <c r="A16" s="287" t="s">
        <v>80</v>
      </c>
      <c r="B16" s="282" t="str">
        <f>C5</f>
        <v>잡곡밥/계란죽</v>
      </c>
      <c r="C16" s="282"/>
      <c r="D16" s="117" t="s">
        <v>133</v>
      </c>
      <c r="E16" s="117" t="s">
        <v>133</v>
      </c>
      <c r="F16" s="117" t="s">
        <v>133</v>
      </c>
      <c r="G16" s="283" t="s">
        <v>133</v>
      </c>
      <c r="H16" s="181"/>
      <c r="I16" s="20" t="s">
        <v>133</v>
      </c>
    </row>
    <row r="17" spans="1:9" ht="20.100000000000001" customHeight="1">
      <c r="A17" s="288"/>
      <c r="B17" s="293" t="str">
        <f>D5</f>
        <v>조갯살미역국</v>
      </c>
      <c r="C17" s="293"/>
      <c r="D17" s="117" t="s">
        <v>133</v>
      </c>
      <c r="E17" s="117" t="s">
        <v>133</v>
      </c>
      <c r="F17" s="117" t="s">
        <v>133</v>
      </c>
      <c r="G17" s="283" t="s">
        <v>133</v>
      </c>
      <c r="H17" s="181"/>
      <c r="I17" s="20" t="s">
        <v>133</v>
      </c>
    </row>
    <row r="18" spans="1:9" ht="20.100000000000001" customHeight="1">
      <c r="A18" s="288"/>
      <c r="B18" s="293" t="str">
        <f>E5</f>
        <v>비엔나마늘쫑조림</v>
      </c>
      <c r="C18" s="293"/>
      <c r="D18" s="117" t="s">
        <v>133</v>
      </c>
      <c r="E18" s="117" t="s">
        <v>133</v>
      </c>
      <c r="F18" s="117" t="s">
        <v>133</v>
      </c>
      <c r="G18" s="283" t="s">
        <v>133</v>
      </c>
      <c r="H18" s="181"/>
      <c r="I18" s="20" t="s">
        <v>133</v>
      </c>
    </row>
    <row r="19" spans="1:9" ht="20.100000000000001" customHeight="1">
      <c r="A19" s="288"/>
      <c r="B19" s="282" t="str">
        <f>F5</f>
        <v>가지민찌굴소스볶음</v>
      </c>
      <c r="C19" s="282"/>
      <c r="D19" s="117" t="s">
        <v>133</v>
      </c>
      <c r="E19" s="117" t="s">
        <v>133</v>
      </c>
      <c r="F19" s="117" t="s">
        <v>133</v>
      </c>
      <c r="G19" s="283" t="s">
        <v>133</v>
      </c>
      <c r="H19" s="181"/>
      <c r="I19" s="20" t="s">
        <v>133</v>
      </c>
    </row>
    <row r="20" spans="1:9" ht="20.100000000000001" customHeight="1">
      <c r="A20" s="288"/>
      <c r="B20" s="290" t="str">
        <f>+G5</f>
        <v>김구이</v>
      </c>
      <c r="C20" s="291"/>
      <c r="D20" s="117" t="s">
        <v>133</v>
      </c>
      <c r="E20" s="117" t="s">
        <v>133</v>
      </c>
      <c r="F20" s="117" t="s">
        <v>133</v>
      </c>
      <c r="G20" s="283" t="s">
        <v>133</v>
      </c>
      <c r="H20" s="181"/>
      <c r="I20" s="20" t="s">
        <v>133</v>
      </c>
    </row>
    <row r="21" spans="1:9" ht="20.100000000000001" customHeight="1">
      <c r="A21" s="288"/>
      <c r="B21" s="290" t="str">
        <f>+H5</f>
        <v>배추김치</v>
      </c>
      <c r="C21" s="291"/>
      <c r="D21" s="117" t="s">
        <v>133</v>
      </c>
      <c r="E21" s="117" t="s">
        <v>133</v>
      </c>
      <c r="F21" s="117" t="s">
        <v>133</v>
      </c>
      <c r="G21" s="283" t="s">
        <v>133</v>
      </c>
      <c r="H21" s="181"/>
      <c r="I21" s="20" t="s">
        <v>133</v>
      </c>
    </row>
    <row r="22" spans="1:9" ht="20.100000000000001" customHeight="1">
      <c r="A22" s="303"/>
      <c r="B22" s="282" t="e">
        <f>I5</f>
        <v>#REF!</v>
      </c>
      <c r="C22" s="282"/>
      <c r="D22" s="117" t="s">
        <v>133</v>
      </c>
      <c r="E22" s="117" t="s">
        <v>133</v>
      </c>
      <c r="F22" s="117" t="s">
        <v>133</v>
      </c>
      <c r="G22" s="283" t="s">
        <v>133</v>
      </c>
      <c r="H22" s="181"/>
      <c r="I22" s="20" t="s">
        <v>133</v>
      </c>
    </row>
    <row r="23" spans="1:9" ht="20.100000000000001" customHeight="1">
      <c r="A23" s="287" t="s">
        <v>100</v>
      </c>
      <c r="B23" s="282" t="str">
        <f>C6</f>
        <v>잡곡밥/흑임자죽</v>
      </c>
      <c r="C23" s="282"/>
      <c r="D23" s="117" t="s">
        <v>133</v>
      </c>
      <c r="E23" s="117" t="s">
        <v>133</v>
      </c>
      <c r="F23" s="117" t="s">
        <v>133</v>
      </c>
      <c r="G23" s="283" t="s">
        <v>133</v>
      </c>
      <c r="H23" s="181"/>
      <c r="I23" s="20" t="s">
        <v>133</v>
      </c>
    </row>
    <row r="24" spans="1:9" ht="20.100000000000001" customHeight="1">
      <c r="A24" s="302"/>
      <c r="B24" s="282" t="str">
        <f>D6</f>
        <v>버섯수제비국</v>
      </c>
      <c r="C24" s="282"/>
      <c r="D24" s="117" t="s">
        <v>133</v>
      </c>
      <c r="E24" s="117" t="s">
        <v>133</v>
      </c>
      <c r="F24" s="117" t="s">
        <v>133</v>
      </c>
      <c r="G24" s="283" t="s">
        <v>133</v>
      </c>
      <c r="H24" s="181"/>
      <c r="I24" s="20" t="s">
        <v>133</v>
      </c>
    </row>
    <row r="25" spans="1:9" ht="20.100000000000001" customHeight="1">
      <c r="A25" s="302"/>
      <c r="B25" s="282" t="str">
        <f>E6</f>
        <v>시래기지짐</v>
      </c>
      <c r="C25" s="282"/>
      <c r="D25" s="117" t="s">
        <v>133</v>
      </c>
      <c r="E25" s="117" t="s">
        <v>133</v>
      </c>
      <c r="F25" s="117" t="s">
        <v>133</v>
      </c>
      <c r="G25" s="283" t="s">
        <v>133</v>
      </c>
      <c r="H25" s="181"/>
      <c r="I25" s="20" t="s">
        <v>133</v>
      </c>
    </row>
    <row r="26" spans="1:9" ht="20.100000000000001" customHeight="1">
      <c r="A26" s="302"/>
      <c r="B26" s="282" t="str">
        <f>F6</f>
        <v>물파래무침</v>
      </c>
      <c r="C26" s="282"/>
      <c r="D26" s="117" t="s">
        <v>133</v>
      </c>
      <c r="E26" s="117" t="s">
        <v>133</v>
      </c>
      <c r="F26" s="117" t="s">
        <v>133</v>
      </c>
      <c r="G26" s="283" t="s">
        <v>133</v>
      </c>
      <c r="H26" s="181"/>
      <c r="I26" s="20" t="s">
        <v>133</v>
      </c>
    </row>
    <row r="27" spans="1:9" ht="20.100000000000001" customHeight="1">
      <c r="A27" s="302"/>
      <c r="B27" s="282" t="str">
        <f>G6</f>
        <v>돈육파채볶음</v>
      </c>
      <c r="C27" s="282"/>
      <c r="D27" s="117" t="s">
        <v>133</v>
      </c>
      <c r="E27" s="117" t="s">
        <v>133</v>
      </c>
      <c r="F27" s="117" t="s">
        <v>133</v>
      </c>
      <c r="G27" s="283" t="s">
        <v>133</v>
      </c>
      <c r="H27" s="181"/>
      <c r="I27" s="20" t="s">
        <v>133</v>
      </c>
    </row>
    <row r="28" spans="1:9" ht="20.100000000000001" customHeight="1">
      <c r="A28" s="302"/>
      <c r="B28" s="282" t="str">
        <f>H6</f>
        <v>배추김치</v>
      </c>
      <c r="C28" s="282"/>
      <c r="D28" s="117" t="s">
        <v>133</v>
      </c>
      <c r="E28" s="117" t="s">
        <v>133</v>
      </c>
      <c r="F28" s="117" t="s">
        <v>133</v>
      </c>
      <c r="G28" s="283" t="s">
        <v>133</v>
      </c>
      <c r="H28" s="181"/>
      <c r="I28" s="20" t="s">
        <v>133</v>
      </c>
    </row>
    <row r="29" spans="1:9" ht="20.100000000000001" customHeight="1">
      <c r="A29" s="303"/>
      <c r="B29" s="283" t="e">
        <f>I6</f>
        <v>#REF!</v>
      </c>
      <c r="C29" s="284"/>
      <c r="D29" s="117" t="s">
        <v>133</v>
      </c>
      <c r="E29" s="117" t="s">
        <v>133</v>
      </c>
      <c r="F29" s="117" t="s">
        <v>133</v>
      </c>
      <c r="G29" s="283" t="s">
        <v>133</v>
      </c>
      <c r="H29" s="181"/>
      <c r="I29" s="20" t="s">
        <v>133</v>
      </c>
    </row>
    <row r="30" spans="1:9" ht="20.100000000000001" customHeight="1">
      <c r="A30" s="287" t="s">
        <v>99</v>
      </c>
      <c r="B30" s="282" t="str">
        <f>C7</f>
        <v>잡곡밥/쇠고기야채죽</v>
      </c>
      <c r="C30" s="282"/>
      <c r="D30" s="117" t="s">
        <v>133</v>
      </c>
      <c r="E30" s="117" t="s">
        <v>133</v>
      </c>
      <c r="F30" s="117" t="s">
        <v>133</v>
      </c>
      <c r="G30" s="283" t="s">
        <v>133</v>
      </c>
      <c r="H30" s="181"/>
      <c r="I30" s="20" t="s">
        <v>133</v>
      </c>
    </row>
    <row r="31" spans="1:9" ht="20.100000000000001" customHeight="1">
      <c r="A31" s="304"/>
      <c r="B31" s="282" t="str">
        <f>D7</f>
        <v>쇠고기토란탕</v>
      </c>
      <c r="C31" s="282"/>
      <c r="D31" s="117" t="s">
        <v>133</v>
      </c>
      <c r="E31" s="117" t="s">
        <v>133</v>
      </c>
      <c r="F31" s="117" t="s">
        <v>133</v>
      </c>
      <c r="G31" s="283" t="s">
        <v>133</v>
      </c>
      <c r="H31" s="181"/>
      <c r="I31" s="20" t="s">
        <v>133</v>
      </c>
    </row>
    <row r="32" spans="1:9" ht="20.100000000000001" customHeight="1">
      <c r="A32" s="304"/>
      <c r="B32" s="282" t="str">
        <f>E7</f>
        <v>코다리엿장조림</v>
      </c>
      <c r="C32" s="282"/>
      <c r="D32" s="117" t="s">
        <v>133</v>
      </c>
      <c r="E32" s="117" t="s">
        <v>133</v>
      </c>
      <c r="F32" s="117" t="s">
        <v>133</v>
      </c>
      <c r="G32" s="283" t="s">
        <v>133</v>
      </c>
      <c r="H32" s="181"/>
      <c r="I32" s="20" t="s">
        <v>133</v>
      </c>
    </row>
    <row r="33" spans="1:9" ht="20.100000000000001" customHeight="1">
      <c r="A33" s="304"/>
      <c r="B33" s="282" t="str">
        <f>F7</f>
        <v>새송이깻잎무침</v>
      </c>
      <c r="C33" s="282"/>
      <c r="D33" s="117" t="s">
        <v>133</v>
      </c>
      <c r="E33" s="117" t="s">
        <v>133</v>
      </c>
      <c r="F33" s="117" t="s">
        <v>133</v>
      </c>
      <c r="G33" s="283" t="s">
        <v>133</v>
      </c>
      <c r="H33" s="181"/>
      <c r="I33" s="20" t="s">
        <v>133</v>
      </c>
    </row>
    <row r="34" spans="1:9" ht="21.95" customHeight="1">
      <c r="A34" s="304"/>
      <c r="B34" s="282" t="str">
        <f>G7</f>
        <v>고구마곤약조림</v>
      </c>
      <c r="C34" s="282"/>
      <c r="D34" s="117" t="s">
        <v>133</v>
      </c>
      <c r="E34" s="117" t="s">
        <v>133</v>
      </c>
      <c r="F34" s="117" t="s">
        <v>133</v>
      </c>
      <c r="G34" s="283" t="s">
        <v>133</v>
      </c>
      <c r="H34" s="181"/>
      <c r="I34" s="20" t="s">
        <v>133</v>
      </c>
    </row>
    <row r="35" spans="1:9" ht="21.95" customHeight="1">
      <c r="A35" s="304"/>
      <c r="B35" s="282" t="str">
        <f>H7</f>
        <v>배추김치</v>
      </c>
      <c r="C35" s="282"/>
      <c r="D35" s="117" t="s">
        <v>133</v>
      </c>
      <c r="E35" s="117" t="s">
        <v>133</v>
      </c>
      <c r="F35" s="117" t="s">
        <v>133</v>
      </c>
      <c r="G35" s="283" t="s">
        <v>133</v>
      </c>
      <c r="H35" s="181"/>
      <c r="I35" s="20" t="s">
        <v>133</v>
      </c>
    </row>
    <row r="36" spans="1:9" ht="21.95" customHeight="1">
      <c r="A36" s="305"/>
      <c r="B36" s="282" t="e">
        <f>+I7</f>
        <v>#REF!</v>
      </c>
      <c r="C36" s="282"/>
      <c r="D36" s="117" t="s">
        <v>133</v>
      </c>
      <c r="E36" s="117" t="s">
        <v>133</v>
      </c>
      <c r="F36" s="117" t="s">
        <v>133</v>
      </c>
      <c r="G36" s="283" t="s">
        <v>133</v>
      </c>
      <c r="H36" s="181"/>
      <c r="I36" s="20" t="s">
        <v>133</v>
      </c>
    </row>
    <row r="37" spans="1:9" ht="21.95" customHeight="1">
      <c r="A37" s="287" t="s">
        <v>58</v>
      </c>
      <c r="B37" s="300" t="str">
        <f>금!R12</f>
        <v>요플레</v>
      </c>
      <c r="C37" s="301"/>
      <c r="D37" s="117" t="s">
        <v>133</v>
      </c>
      <c r="E37" s="117" t="s">
        <v>133</v>
      </c>
      <c r="F37" s="117" t="s">
        <v>133</v>
      </c>
      <c r="G37" s="283" t="s">
        <v>133</v>
      </c>
      <c r="H37" s="181"/>
      <c r="I37" s="20" t="s">
        <v>133</v>
      </c>
    </row>
    <row r="38" spans="1:9" ht="21.95" customHeight="1">
      <c r="A38" s="289"/>
      <c r="B38" s="300" t="str">
        <f>금!R14</f>
        <v>팬케잌,우유</v>
      </c>
      <c r="C38" s="301"/>
      <c r="D38" s="117" t="s">
        <v>133</v>
      </c>
      <c r="E38" s="117" t="s">
        <v>133</v>
      </c>
      <c r="F38" s="117" t="s">
        <v>133</v>
      </c>
      <c r="G38" s="283" t="s">
        <v>133</v>
      </c>
      <c r="H38" s="181"/>
      <c r="I38" s="20" t="s">
        <v>133</v>
      </c>
    </row>
  </sheetData>
  <mergeCells count="64">
    <mergeCell ref="A14:I14"/>
    <mergeCell ref="B8:E8"/>
    <mergeCell ref="H8:I8"/>
    <mergeCell ref="B10:I10"/>
    <mergeCell ref="B11:I11"/>
    <mergeCell ref="B12:I12"/>
    <mergeCell ref="B13:I13"/>
    <mergeCell ref="A10:A13"/>
    <mergeCell ref="A37:A38"/>
    <mergeCell ref="B37:C37"/>
    <mergeCell ref="G37:H37"/>
    <mergeCell ref="B38:C38"/>
    <mergeCell ref="G38:H38"/>
    <mergeCell ref="A30:A36"/>
    <mergeCell ref="G30:H30"/>
    <mergeCell ref="G31:H31"/>
    <mergeCell ref="G32:H32"/>
    <mergeCell ref="G33:H33"/>
    <mergeCell ref="B34:C34"/>
    <mergeCell ref="G34:H34"/>
    <mergeCell ref="B35:C35"/>
    <mergeCell ref="G35:H35"/>
    <mergeCell ref="B36:C36"/>
    <mergeCell ref="B33:C33"/>
    <mergeCell ref="G36:H36"/>
    <mergeCell ref="B31:C31"/>
    <mergeCell ref="B32:C32"/>
    <mergeCell ref="B30:C30"/>
    <mergeCell ref="A23:A29"/>
    <mergeCell ref="G23:H23"/>
    <mergeCell ref="G24:H24"/>
    <mergeCell ref="G25:H25"/>
    <mergeCell ref="G26:H26"/>
    <mergeCell ref="G27:H27"/>
    <mergeCell ref="G28:H28"/>
    <mergeCell ref="G29:H29"/>
    <mergeCell ref="B27:C27"/>
    <mergeCell ref="B28:C28"/>
    <mergeCell ref="B29:C29"/>
    <mergeCell ref="B26:C26"/>
    <mergeCell ref="B23:C23"/>
    <mergeCell ref="B24:C24"/>
    <mergeCell ref="B25:C25"/>
    <mergeCell ref="B16:C16"/>
    <mergeCell ref="B17:C17"/>
    <mergeCell ref="B18:C18"/>
    <mergeCell ref="B19:C19"/>
    <mergeCell ref="B20:C20"/>
    <mergeCell ref="A4:A7"/>
    <mergeCell ref="A1:I1"/>
    <mergeCell ref="B3:I3"/>
    <mergeCell ref="B9:I9"/>
    <mergeCell ref="B22:C22"/>
    <mergeCell ref="B21:C21"/>
    <mergeCell ref="G15:H15"/>
    <mergeCell ref="A16:A22"/>
    <mergeCell ref="G16:H16"/>
    <mergeCell ref="G17:H17"/>
    <mergeCell ref="G18:H18"/>
    <mergeCell ref="G19:H19"/>
    <mergeCell ref="G20:H20"/>
    <mergeCell ref="G21:H21"/>
    <mergeCell ref="G22:H22"/>
    <mergeCell ref="A15:C15"/>
  </mergeCells>
  <phoneticPr fontId="43" type="noConversion"/>
  <pageMargins left="0.35430556535720825" right="0" top="0.98416668176651001" bottom="0.98416668176651001" header="0.51138889789581299" footer="0.51138889789581299"/>
  <pageSetup paperSize="9"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4"/>
  <dimension ref="A1:I38"/>
  <sheetViews>
    <sheetView workbookViewId="0">
      <selection activeCell="P16" sqref="P16"/>
    </sheetView>
  </sheetViews>
  <sheetFormatPr defaultColWidth="8.88671875" defaultRowHeight="12"/>
  <cols>
    <col min="1" max="1" width="7.33203125" style="14" customWidth="1"/>
    <col min="2" max="2" width="4.77734375" style="14" customWidth="1"/>
    <col min="3" max="3" width="12.77734375" style="14" customWidth="1"/>
    <col min="4" max="6" width="12.77734375" style="18" customWidth="1"/>
    <col min="7" max="7" width="12.77734375" style="19" customWidth="1"/>
    <col min="8" max="8" width="8.77734375" style="14" customWidth="1"/>
    <col min="9" max="16384" width="8.88671875" style="14"/>
  </cols>
  <sheetData>
    <row r="1" spans="1:9" ht="21.95" customHeight="1">
      <c r="A1" s="285" t="s">
        <v>53</v>
      </c>
      <c r="B1" s="285"/>
      <c r="C1" s="285"/>
      <c r="D1" s="285"/>
      <c r="E1" s="285"/>
      <c r="F1" s="285"/>
      <c r="G1" s="285"/>
      <c r="H1" s="285"/>
      <c r="I1" s="285"/>
    </row>
    <row r="2" spans="1:9" ht="21.95" customHeight="1">
      <c r="A2" s="15"/>
      <c r="B2" s="15"/>
      <c r="C2" s="15"/>
      <c r="D2" s="16"/>
      <c r="E2" s="16"/>
      <c r="F2" s="16"/>
      <c r="G2" s="16"/>
      <c r="H2" s="17"/>
      <c r="I2" s="15"/>
    </row>
    <row r="3" spans="1:9" ht="20.100000000000001" customHeight="1">
      <c r="A3" s="20" t="s">
        <v>101</v>
      </c>
      <c r="B3" s="286">
        <f>토!C5</f>
        <v>44611</v>
      </c>
      <c r="C3" s="286"/>
      <c r="D3" s="286"/>
      <c r="E3" s="286"/>
      <c r="F3" s="286"/>
      <c r="G3" s="286"/>
      <c r="H3" s="286"/>
      <c r="I3" s="286"/>
    </row>
    <row r="4" spans="1:9" ht="20.100000000000001" customHeight="1">
      <c r="A4" s="287" t="s">
        <v>57</v>
      </c>
      <c r="B4" s="21" t="s">
        <v>83</v>
      </c>
      <c r="C4" s="21" t="s">
        <v>102</v>
      </c>
      <c r="D4" s="24" t="s">
        <v>97</v>
      </c>
      <c r="E4" s="24" t="s">
        <v>74</v>
      </c>
      <c r="F4" s="24" t="s">
        <v>78</v>
      </c>
      <c r="G4" s="24" t="s">
        <v>104</v>
      </c>
      <c r="H4" s="25" t="s">
        <v>63</v>
      </c>
      <c r="I4" s="21" t="s">
        <v>87</v>
      </c>
    </row>
    <row r="5" spans="1:9" ht="20.100000000000001" customHeight="1">
      <c r="A5" s="288"/>
      <c r="B5" s="20" t="s">
        <v>90</v>
      </c>
      <c r="C5" s="20" t="str">
        <f>+토!C10</f>
        <v>잡곡밥/아몬드죽</v>
      </c>
      <c r="D5" s="22" t="str">
        <f>+토!C11</f>
        <v>들깨무채국</v>
      </c>
      <c r="E5" s="22" t="str">
        <f>+토!C12</f>
        <v>차돌숙주볶음</v>
      </c>
      <c r="F5" s="22" t="str">
        <f>+토!C13</f>
        <v>톳두부무침</v>
      </c>
      <c r="G5" s="22" t="str">
        <f>+토!C14</f>
        <v>김구이</v>
      </c>
      <c r="H5" s="23" t="str">
        <f>+토!C15</f>
        <v>배추김치</v>
      </c>
      <c r="I5" s="20" t="e">
        <f>+토!#REF!</f>
        <v>#REF!</v>
      </c>
    </row>
    <row r="6" spans="1:9" ht="20.100000000000001" customHeight="1">
      <c r="A6" s="288"/>
      <c r="B6" s="20" t="s">
        <v>91</v>
      </c>
      <c r="C6" s="20" t="str">
        <f>+토!F10</f>
        <v>잡곡밥/참깨죽</v>
      </c>
      <c r="D6" s="22" t="str">
        <f>+토!F11</f>
        <v>등뼈우거지탕</v>
      </c>
      <c r="E6" s="22" t="str">
        <f>+토!F12</f>
        <v>오복지무침</v>
      </c>
      <c r="F6" s="22" t="str">
        <f>+토!F13</f>
        <v>고등어조림</v>
      </c>
      <c r="G6" s="22" t="str">
        <f>+토!F14</f>
        <v>해초무쌈샐러드</v>
      </c>
      <c r="H6" s="22" t="str">
        <f>+토!F15</f>
        <v>배추김치</v>
      </c>
      <c r="I6" s="22" t="e">
        <f>+토!#REF!</f>
        <v>#REF!</v>
      </c>
    </row>
    <row r="7" spans="1:9" ht="20.100000000000001" customHeight="1">
      <c r="A7" s="289"/>
      <c r="B7" s="20" t="s">
        <v>82</v>
      </c>
      <c r="C7" s="20" t="str">
        <f>+토!I10</f>
        <v>잡곡밥/브로콜리죽</v>
      </c>
      <c r="D7" s="20" t="str">
        <f>+토!I11</f>
        <v>오징어무국</v>
      </c>
      <c r="E7" s="20" t="str">
        <f>+토!I12</f>
        <v>돈사태무조림</v>
      </c>
      <c r="F7" s="20" t="str">
        <f>+토!I13</f>
        <v>마늘잎건새우볶음</v>
      </c>
      <c r="G7" s="20" t="str">
        <f>+토!I14</f>
        <v>브로콜리흑임자소스무침</v>
      </c>
      <c r="H7" s="20" t="str">
        <f>+토!I15</f>
        <v>배추김치</v>
      </c>
      <c r="I7" s="20" t="e">
        <f>+토!#REF!</f>
        <v>#REF!</v>
      </c>
    </row>
    <row r="8" spans="1:9" ht="20.100000000000001" customHeight="1">
      <c r="A8" s="20" t="s">
        <v>60</v>
      </c>
      <c r="B8" s="292" t="s">
        <v>69</v>
      </c>
      <c r="C8" s="161"/>
      <c r="D8" s="161"/>
      <c r="E8" s="194"/>
      <c r="F8" s="118" t="s">
        <v>132</v>
      </c>
      <c r="G8" s="20" t="str">
        <f>+주간식단표!H23</f>
        <v>두유</v>
      </c>
      <c r="H8" s="292" t="str">
        <f>+주간식단표!H24</f>
        <v>쿠키,우유</v>
      </c>
      <c r="I8" s="181"/>
    </row>
    <row r="9" spans="1:9" ht="20.100000000000001" customHeight="1">
      <c r="A9" s="20" t="s">
        <v>71</v>
      </c>
      <c r="B9" s="286">
        <f>$B$3+6</f>
        <v>44617</v>
      </c>
      <c r="C9" s="286"/>
      <c r="D9" s="286"/>
      <c r="E9" s="286"/>
      <c r="F9" s="286"/>
      <c r="G9" s="286"/>
      <c r="H9" s="286"/>
      <c r="I9" s="286"/>
    </row>
    <row r="10" spans="1:9" ht="20.100000000000001" customHeight="1">
      <c r="A10" s="287" t="s">
        <v>8</v>
      </c>
      <c r="B10" s="296" t="s">
        <v>137</v>
      </c>
      <c r="C10" s="297"/>
      <c r="D10" s="297"/>
      <c r="E10" s="297"/>
      <c r="F10" s="297"/>
      <c r="G10" s="297"/>
      <c r="H10" s="297"/>
      <c r="I10" s="198"/>
    </row>
    <row r="11" spans="1:9" ht="20.100000000000001" customHeight="1">
      <c r="A11" s="288"/>
      <c r="B11" s="298" t="s">
        <v>138</v>
      </c>
      <c r="C11" s="164"/>
      <c r="D11" s="164"/>
      <c r="E11" s="164"/>
      <c r="F11" s="164"/>
      <c r="G11" s="164"/>
      <c r="H11" s="164"/>
      <c r="I11" s="165"/>
    </row>
    <row r="12" spans="1:9" ht="20.100000000000001" customHeight="1">
      <c r="A12" s="288"/>
      <c r="B12" s="298" t="s">
        <v>139</v>
      </c>
      <c r="C12" s="164"/>
      <c r="D12" s="164"/>
      <c r="E12" s="164"/>
      <c r="F12" s="164"/>
      <c r="G12" s="164"/>
      <c r="H12" s="164"/>
      <c r="I12" s="165"/>
    </row>
    <row r="13" spans="1:9" ht="20.100000000000001" customHeight="1">
      <c r="A13" s="289"/>
      <c r="B13" s="299" t="s">
        <v>136</v>
      </c>
      <c r="C13" s="254"/>
      <c r="D13" s="254"/>
      <c r="E13" s="254"/>
      <c r="F13" s="254"/>
      <c r="G13" s="254"/>
      <c r="H13" s="254"/>
      <c r="I13" s="255"/>
    </row>
    <row r="14" spans="1:9" ht="20.100000000000001" customHeight="1">
      <c r="A14" s="295" t="s">
        <v>140</v>
      </c>
      <c r="B14" s="161"/>
      <c r="C14" s="161"/>
      <c r="D14" s="161"/>
      <c r="E14" s="161"/>
      <c r="F14" s="161"/>
      <c r="G14" s="161"/>
      <c r="H14" s="161"/>
      <c r="I14" s="194"/>
    </row>
    <row r="15" spans="1:9" ht="20.100000000000001" customHeight="1">
      <c r="A15" s="294" t="s">
        <v>123</v>
      </c>
      <c r="B15" s="294"/>
      <c r="C15" s="294"/>
      <c r="D15" s="22" t="s">
        <v>46</v>
      </c>
      <c r="E15" s="22" t="s">
        <v>42</v>
      </c>
      <c r="F15" s="22" t="s">
        <v>30</v>
      </c>
      <c r="G15" s="283" t="s">
        <v>110</v>
      </c>
      <c r="H15" s="181"/>
      <c r="I15" s="22" t="s">
        <v>14</v>
      </c>
    </row>
    <row r="16" spans="1:9" ht="20.100000000000001" customHeight="1">
      <c r="A16" s="287" t="s">
        <v>80</v>
      </c>
      <c r="B16" s="282" t="str">
        <f>C5</f>
        <v>잡곡밥/아몬드죽</v>
      </c>
      <c r="C16" s="282"/>
      <c r="D16" s="117" t="s">
        <v>133</v>
      </c>
      <c r="E16" s="117" t="s">
        <v>133</v>
      </c>
      <c r="F16" s="117" t="s">
        <v>133</v>
      </c>
      <c r="G16" s="283" t="s">
        <v>133</v>
      </c>
      <c r="H16" s="181"/>
      <c r="I16" s="20" t="s">
        <v>133</v>
      </c>
    </row>
    <row r="17" spans="1:9" ht="20.100000000000001" customHeight="1">
      <c r="A17" s="288"/>
      <c r="B17" s="293" t="str">
        <f>D5</f>
        <v>들깨무채국</v>
      </c>
      <c r="C17" s="293"/>
      <c r="D17" s="117" t="s">
        <v>133</v>
      </c>
      <c r="E17" s="117" t="s">
        <v>133</v>
      </c>
      <c r="F17" s="117" t="s">
        <v>133</v>
      </c>
      <c r="G17" s="283" t="s">
        <v>133</v>
      </c>
      <c r="H17" s="181"/>
      <c r="I17" s="20" t="s">
        <v>133</v>
      </c>
    </row>
    <row r="18" spans="1:9" ht="20.100000000000001" customHeight="1">
      <c r="A18" s="288"/>
      <c r="B18" s="293" t="str">
        <f>E5</f>
        <v>차돌숙주볶음</v>
      </c>
      <c r="C18" s="293"/>
      <c r="D18" s="117" t="s">
        <v>133</v>
      </c>
      <c r="E18" s="117" t="s">
        <v>133</v>
      </c>
      <c r="F18" s="117" t="s">
        <v>133</v>
      </c>
      <c r="G18" s="283" t="s">
        <v>133</v>
      </c>
      <c r="H18" s="181"/>
      <c r="I18" s="20" t="s">
        <v>133</v>
      </c>
    </row>
    <row r="19" spans="1:9" ht="20.100000000000001" customHeight="1">
      <c r="A19" s="288"/>
      <c r="B19" s="282" t="str">
        <f>F5</f>
        <v>톳두부무침</v>
      </c>
      <c r="C19" s="282"/>
      <c r="D19" s="117" t="s">
        <v>133</v>
      </c>
      <c r="E19" s="117" t="s">
        <v>133</v>
      </c>
      <c r="F19" s="117" t="s">
        <v>133</v>
      </c>
      <c r="G19" s="283" t="s">
        <v>133</v>
      </c>
      <c r="H19" s="181"/>
      <c r="I19" s="20" t="s">
        <v>133</v>
      </c>
    </row>
    <row r="20" spans="1:9" ht="20.100000000000001" customHeight="1">
      <c r="A20" s="288"/>
      <c r="B20" s="290" t="str">
        <f>G5</f>
        <v>김구이</v>
      </c>
      <c r="C20" s="291"/>
      <c r="D20" s="117" t="s">
        <v>133</v>
      </c>
      <c r="E20" s="117" t="s">
        <v>133</v>
      </c>
      <c r="F20" s="117" t="s">
        <v>133</v>
      </c>
      <c r="G20" s="283" t="s">
        <v>133</v>
      </c>
      <c r="H20" s="181"/>
      <c r="I20" s="20" t="s">
        <v>133</v>
      </c>
    </row>
    <row r="21" spans="1:9" ht="20.100000000000001" customHeight="1">
      <c r="A21" s="288"/>
      <c r="B21" s="290" t="str">
        <f>+H5</f>
        <v>배추김치</v>
      </c>
      <c r="C21" s="291"/>
      <c r="D21" s="117" t="s">
        <v>133</v>
      </c>
      <c r="E21" s="117" t="s">
        <v>133</v>
      </c>
      <c r="F21" s="117" t="s">
        <v>133</v>
      </c>
      <c r="G21" s="283" t="s">
        <v>133</v>
      </c>
      <c r="H21" s="181"/>
      <c r="I21" s="20" t="s">
        <v>133</v>
      </c>
    </row>
    <row r="22" spans="1:9" ht="20.100000000000001" customHeight="1">
      <c r="A22" s="303"/>
      <c r="B22" s="282" t="e">
        <f>+I5</f>
        <v>#REF!</v>
      </c>
      <c r="C22" s="282"/>
      <c r="D22" s="117" t="s">
        <v>133</v>
      </c>
      <c r="E22" s="117" t="s">
        <v>133</v>
      </c>
      <c r="F22" s="117" t="s">
        <v>133</v>
      </c>
      <c r="G22" s="283" t="s">
        <v>133</v>
      </c>
      <c r="H22" s="181"/>
      <c r="I22" s="20" t="s">
        <v>133</v>
      </c>
    </row>
    <row r="23" spans="1:9" ht="20.100000000000001" customHeight="1">
      <c r="A23" s="287" t="s">
        <v>100</v>
      </c>
      <c r="B23" s="282" t="str">
        <f>C6</f>
        <v>잡곡밥/참깨죽</v>
      </c>
      <c r="C23" s="282"/>
      <c r="D23" s="117" t="s">
        <v>133</v>
      </c>
      <c r="E23" s="117" t="s">
        <v>133</v>
      </c>
      <c r="F23" s="117" t="s">
        <v>133</v>
      </c>
      <c r="G23" s="283" t="s">
        <v>133</v>
      </c>
      <c r="H23" s="181"/>
      <c r="I23" s="20" t="s">
        <v>133</v>
      </c>
    </row>
    <row r="24" spans="1:9" ht="20.100000000000001" customHeight="1">
      <c r="A24" s="302"/>
      <c r="B24" s="282" t="str">
        <f>D6</f>
        <v>등뼈우거지탕</v>
      </c>
      <c r="C24" s="282"/>
      <c r="D24" s="117" t="s">
        <v>133</v>
      </c>
      <c r="E24" s="117" t="s">
        <v>133</v>
      </c>
      <c r="F24" s="117" t="s">
        <v>133</v>
      </c>
      <c r="G24" s="283" t="s">
        <v>133</v>
      </c>
      <c r="H24" s="181"/>
      <c r="I24" s="20" t="s">
        <v>133</v>
      </c>
    </row>
    <row r="25" spans="1:9" ht="20.100000000000001" customHeight="1">
      <c r="A25" s="302"/>
      <c r="B25" s="282" t="str">
        <f>E6</f>
        <v>오복지무침</v>
      </c>
      <c r="C25" s="282"/>
      <c r="D25" s="117" t="s">
        <v>133</v>
      </c>
      <c r="E25" s="117" t="s">
        <v>133</v>
      </c>
      <c r="F25" s="117" t="s">
        <v>133</v>
      </c>
      <c r="G25" s="283" t="s">
        <v>133</v>
      </c>
      <c r="H25" s="181"/>
      <c r="I25" s="20" t="s">
        <v>133</v>
      </c>
    </row>
    <row r="26" spans="1:9" ht="20.100000000000001" customHeight="1">
      <c r="A26" s="302"/>
      <c r="B26" s="282" t="str">
        <f>F6</f>
        <v>고등어조림</v>
      </c>
      <c r="C26" s="282"/>
      <c r="D26" s="117" t="s">
        <v>133</v>
      </c>
      <c r="E26" s="117" t="s">
        <v>133</v>
      </c>
      <c r="F26" s="117" t="s">
        <v>133</v>
      </c>
      <c r="G26" s="283" t="s">
        <v>133</v>
      </c>
      <c r="H26" s="181"/>
      <c r="I26" s="20" t="s">
        <v>133</v>
      </c>
    </row>
    <row r="27" spans="1:9" ht="20.100000000000001" customHeight="1">
      <c r="A27" s="302"/>
      <c r="B27" s="282" t="str">
        <f>G6</f>
        <v>해초무쌈샐러드</v>
      </c>
      <c r="C27" s="282"/>
      <c r="D27" s="117" t="s">
        <v>133</v>
      </c>
      <c r="E27" s="117" t="s">
        <v>133</v>
      </c>
      <c r="F27" s="117" t="s">
        <v>133</v>
      </c>
      <c r="G27" s="283" t="s">
        <v>133</v>
      </c>
      <c r="H27" s="181"/>
      <c r="I27" s="20" t="s">
        <v>133</v>
      </c>
    </row>
    <row r="28" spans="1:9" ht="20.100000000000001" customHeight="1">
      <c r="A28" s="302"/>
      <c r="B28" s="282" t="str">
        <f>H6</f>
        <v>배추김치</v>
      </c>
      <c r="C28" s="282"/>
      <c r="D28" s="117" t="s">
        <v>133</v>
      </c>
      <c r="E28" s="117" t="s">
        <v>133</v>
      </c>
      <c r="F28" s="117" t="s">
        <v>133</v>
      </c>
      <c r="G28" s="283" t="s">
        <v>133</v>
      </c>
      <c r="H28" s="181"/>
      <c r="I28" s="20" t="s">
        <v>133</v>
      </c>
    </row>
    <row r="29" spans="1:9" ht="20.100000000000001" customHeight="1">
      <c r="A29" s="303"/>
      <c r="B29" s="283" t="e">
        <f>I6</f>
        <v>#REF!</v>
      </c>
      <c r="C29" s="284"/>
      <c r="D29" s="117" t="s">
        <v>133</v>
      </c>
      <c r="E29" s="117" t="s">
        <v>133</v>
      </c>
      <c r="F29" s="117" t="s">
        <v>133</v>
      </c>
      <c r="G29" s="283" t="s">
        <v>133</v>
      </c>
      <c r="H29" s="181"/>
      <c r="I29" s="20" t="s">
        <v>133</v>
      </c>
    </row>
    <row r="30" spans="1:9" ht="20.100000000000001" customHeight="1">
      <c r="A30" s="287" t="s">
        <v>99</v>
      </c>
      <c r="B30" s="282" t="str">
        <f>C7</f>
        <v>잡곡밥/브로콜리죽</v>
      </c>
      <c r="C30" s="282"/>
      <c r="D30" s="117" t="s">
        <v>133</v>
      </c>
      <c r="E30" s="117" t="s">
        <v>133</v>
      </c>
      <c r="F30" s="117" t="s">
        <v>133</v>
      </c>
      <c r="G30" s="283" t="s">
        <v>133</v>
      </c>
      <c r="H30" s="181"/>
      <c r="I30" s="20" t="s">
        <v>133</v>
      </c>
    </row>
    <row r="31" spans="1:9" ht="20.100000000000001" customHeight="1">
      <c r="A31" s="304"/>
      <c r="B31" s="282" t="str">
        <f>D7</f>
        <v>오징어무국</v>
      </c>
      <c r="C31" s="282"/>
      <c r="D31" s="117" t="s">
        <v>133</v>
      </c>
      <c r="E31" s="117" t="s">
        <v>133</v>
      </c>
      <c r="F31" s="117" t="s">
        <v>133</v>
      </c>
      <c r="G31" s="283" t="s">
        <v>133</v>
      </c>
      <c r="H31" s="181"/>
      <c r="I31" s="20" t="s">
        <v>133</v>
      </c>
    </row>
    <row r="32" spans="1:9" ht="20.100000000000001" customHeight="1">
      <c r="A32" s="304"/>
      <c r="B32" s="282" t="str">
        <f>E7</f>
        <v>돈사태무조림</v>
      </c>
      <c r="C32" s="282"/>
      <c r="D32" s="117" t="s">
        <v>133</v>
      </c>
      <c r="E32" s="117" t="s">
        <v>133</v>
      </c>
      <c r="F32" s="117" t="s">
        <v>133</v>
      </c>
      <c r="G32" s="283" t="s">
        <v>133</v>
      </c>
      <c r="H32" s="181"/>
      <c r="I32" s="20" t="s">
        <v>133</v>
      </c>
    </row>
    <row r="33" spans="1:9" ht="20.100000000000001" customHeight="1">
      <c r="A33" s="304"/>
      <c r="B33" s="282" t="str">
        <f>F7</f>
        <v>마늘잎건새우볶음</v>
      </c>
      <c r="C33" s="282"/>
      <c r="D33" s="117" t="s">
        <v>133</v>
      </c>
      <c r="E33" s="117" t="s">
        <v>133</v>
      </c>
      <c r="F33" s="117" t="s">
        <v>133</v>
      </c>
      <c r="G33" s="283" t="s">
        <v>133</v>
      </c>
      <c r="H33" s="181"/>
      <c r="I33" s="20" t="s">
        <v>133</v>
      </c>
    </row>
    <row r="34" spans="1:9" ht="21.95" customHeight="1">
      <c r="A34" s="304"/>
      <c r="B34" s="282" t="str">
        <f>G7</f>
        <v>브로콜리흑임자소스무침</v>
      </c>
      <c r="C34" s="282"/>
      <c r="D34" s="117" t="s">
        <v>133</v>
      </c>
      <c r="E34" s="117" t="s">
        <v>133</v>
      </c>
      <c r="F34" s="117" t="s">
        <v>133</v>
      </c>
      <c r="G34" s="283" t="s">
        <v>133</v>
      </c>
      <c r="H34" s="181"/>
      <c r="I34" s="20" t="s">
        <v>133</v>
      </c>
    </row>
    <row r="35" spans="1:9" ht="21.95" customHeight="1">
      <c r="A35" s="304"/>
      <c r="B35" s="282" t="str">
        <f>+H7</f>
        <v>배추김치</v>
      </c>
      <c r="C35" s="282"/>
      <c r="D35" s="117" t="s">
        <v>133</v>
      </c>
      <c r="E35" s="117" t="s">
        <v>133</v>
      </c>
      <c r="F35" s="117" t="s">
        <v>133</v>
      </c>
      <c r="G35" s="283" t="s">
        <v>133</v>
      </c>
      <c r="H35" s="181"/>
      <c r="I35" s="20" t="s">
        <v>133</v>
      </c>
    </row>
    <row r="36" spans="1:9" ht="21.95" customHeight="1">
      <c r="A36" s="305"/>
      <c r="B36" s="282" t="e">
        <f>+I7</f>
        <v>#REF!</v>
      </c>
      <c r="C36" s="282"/>
      <c r="D36" s="117" t="s">
        <v>133</v>
      </c>
      <c r="E36" s="117" t="s">
        <v>133</v>
      </c>
      <c r="F36" s="117" t="s">
        <v>133</v>
      </c>
      <c r="G36" s="283" t="s">
        <v>133</v>
      </c>
      <c r="H36" s="181"/>
      <c r="I36" s="20" t="s">
        <v>133</v>
      </c>
    </row>
    <row r="37" spans="1:9" ht="21.95" customHeight="1">
      <c r="A37" s="287" t="s">
        <v>58</v>
      </c>
      <c r="B37" s="300" t="str">
        <f>토!R12</f>
        <v>두유</v>
      </c>
      <c r="C37" s="301"/>
      <c r="D37" s="117" t="s">
        <v>133</v>
      </c>
      <c r="E37" s="117" t="s">
        <v>133</v>
      </c>
      <c r="F37" s="117" t="s">
        <v>133</v>
      </c>
      <c r="G37" s="283" t="s">
        <v>133</v>
      </c>
      <c r="H37" s="181"/>
      <c r="I37" s="20" t="s">
        <v>133</v>
      </c>
    </row>
    <row r="38" spans="1:9" ht="21.95" customHeight="1">
      <c r="A38" s="289"/>
      <c r="B38" s="300" t="str">
        <f>토!R14</f>
        <v>쿠키,우유</v>
      </c>
      <c r="C38" s="301"/>
      <c r="D38" s="117" t="s">
        <v>133</v>
      </c>
      <c r="E38" s="117" t="s">
        <v>133</v>
      </c>
      <c r="F38" s="117" t="s">
        <v>133</v>
      </c>
      <c r="G38" s="283" t="s">
        <v>133</v>
      </c>
      <c r="H38" s="181"/>
      <c r="I38" s="20" t="s">
        <v>133</v>
      </c>
    </row>
  </sheetData>
  <mergeCells count="64">
    <mergeCell ref="A14:I14"/>
    <mergeCell ref="B8:E8"/>
    <mergeCell ref="H8:I8"/>
    <mergeCell ref="B10:I10"/>
    <mergeCell ref="B11:I11"/>
    <mergeCell ref="B12:I12"/>
    <mergeCell ref="B13:I13"/>
    <mergeCell ref="A37:A38"/>
    <mergeCell ref="B37:C37"/>
    <mergeCell ref="G37:H37"/>
    <mergeCell ref="B38:C38"/>
    <mergeCell ref="G38:H38"/>
    <mergeCell ref="B25:C25"/>
    <mergeCell ref="A30:A36"/>
    <mergeCell ref="G30:H30"/>
    <mergeCell ref="G31:H31"/>
    <mergeCell ref="G32:H32"/>
    <mergeCell ref="G33:H33"/>
    <mergeCell ref="B34:C34"/>
    <mergeCell ref="G34:H34"/>
    <mergeCell ref="B35:C35"/>
    <mergeCell ref="G35:H35"/>
    <mergeCell ref="B36:C36"/>
    <mergeCell ref="B33:C33"/>
    <mergeCell ref="G36:H36"/>
    <mergeCell ref="B32:C32"/>
    <mergeCell ref="B30:C30"/>
    <mergeCell ref="G22:H22"/>
    <mergeCell ref="B22:C22"/>
    <mergeCell ref="A23:A29"/>
    <mergeCell ref="G23:H23"/>
    <mergeCell ref="G24:H24"/>
    <mergeCell ref="G25:H25"/>
    <mergeCell ref="G26:H26"/>
    <mergeCell ref="G27:H27"/>
    <mergeCell ref="G28:H28"/>
    <mergeCell ref="G29:H29"/>
    <mergeCell ref="B29:C29"/>
    <mergeCell ref="B27:C27"/>
    <mergeCell ref="B26:C26"/>
    <mergeCell ref="B28:C28"/>
    <mergeCell ref="B23:C23"/>
    <mergeCell ref="B24:C24"/>
    <mergeCell ref="G17:H17"/>
    <mergeCell ref="G18:H18"/>
    <mergeCell ref="G19:H19"/>
    <mergeCell ref="G20:H20"/>
    <mergeCell ref="G21:H21"/>
    <mergeCell ref="A4:A7"/>
    <mergeCell ref="A1:I1"/>
    <mergeCell ref="B3:I3"/>
    <mergeCell ref="B31:C31"/>
    <mergeCell ref="A10:A13"/>
    <mergeCell ref="A15:C15"/>
    <mergeCell ref="B16:C16"/>
    <mergeCell ref="B17:C17"/>
    <mergeCell ref="B18:C18"/>
    <mergeCell ref="B19:C19"/>
    <mergeCell ref="B9:I9"/>
    <mergeCell ref="G15:H15"/>
    <mergeCell ref="B21:C21"/>
    <mergeCell ref="B20:C20"/>
    <mergeCell ref="A16:A22"/>
    <mergeCell ref="G16:H16"/>
  </mergeCells>
  <phoneticPr fontId="43" type="noConversion"/>
  <pageMargins left="0.35430556535720825" right="0" top="0.98416668176651001" bottom="0.98416668176651001" header="0.51138889789581299" footer="0.51138889789581299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5"/>
  <dimension ref="A1:I38"/>
  <sheetViews>
    <sheetView workbookViewId="0">
      <selection activeCell="A14" sqref="A14:I14"/>
    </sheetView>
  </sheetViews>
  <sheetFormatPr defaultColWidth="8.88671875" defaultRowHeight="12"/>
  <cols>
    <col min="1" max="1" width="7.33203125" style="14" customWidth="1"/>
    <col min="2" max="2" width="4.77734375" style="14" customWidth="1"/>
    <col min="3" max="3" width="12.77734375" style="14" customWidth="1"/>
    <col min="4" max="6" width="12.77734375" style="18" customWidth="1"/>
    <col min="7" max="7" width="12.77734375" style="19" customWidth="1"/>
    <col min="8" max="8" width="8.77734375" style="14" customWidth="1"/>
    <col min="9" max="16384" width="8.88671875" style="14"/>
  </cols>
  <sheetData>
    <row r="1" spans="1:9" ht="21.95" customHeight="1">
      <c r="A1" s="285" t="s">
        <v>53</v>
      </c>
      <c r="B1" s="285"/>
      <c r="C1" s="285"/>
      <c r="D1" s="285"/>
      <c r="E1" s="285"/>
      <c r="F1" s="285"/>
      <c r="G1" s="285"/>
      <c r="H1" s="285"/>
      <c r="I1" s="285"/>
    </row>
    <row r="2" spans="1:9" ht="21.95" customHeight="1">
      <c r="A2" s="15"/>
      <c r="B2" s="15"/>
      <c r="C2" s="15"/>
      <c r="D2" s="16"/>
      <c r="E2" s="16"/>
      <c r="F2" s="16"/>
      <c r="G2" s="16"/>
      <c r="H2" s="17"/>
      <c r="I2" s="15"/>
    </row>
    <row r="3" spans="1:9" ht="21.95" customHeight="1">
      <c r="A3" s="20" t="s">
        <v>101</v>
      </c>
      <c r="B3" s="286">
        <f>일!C5</f>
        <v>44612</v>
      </c>
      <c r="C3" s="286"/>
      <c r="D3" s="286"/>
      <c r="E3" s="286"/>
      <c r="F3" s="286"/>
      <c r="G3" s="286"/>
      <c r="H3" s="286"/>
      <c r="I3" s="286"/>
    </row>
    <row r="4" spans="1:9" ht="21.95" customHeight="1">
      <c r="A4" s="287" t="s">
        <v>57</v>
      </c>
      <c r="B4" s="21" t="s">
        <v>83</v>
      </c>
      <c r="C4" s="21" t="s">
        <v>102</v>
      </c>
      <c r="D4" s="24" t="s">
        <v>97</v>
      </c>
      <c r="E4" s="24" t="s">
        <v>74</v>
      </c>
      <c r="F4" s="24" t="s">
        <v>78</v>
      </c>
      <c r="G4" s="24" t="s">
        <v>104</v>
      </c>
      <c r="H4" s="25" t="s">
        <v>63</v>
      </c>
      <c r="I4" s="21" t="s">
        <v>87</v>
      </c>
    </row>
    <row r="5" spans="1:9" ht="21.95" customHeight="1">
      <c r="A5" s="288"/>
      <c r="B5" s="20" t="s">
        <v>90</v>
      </c>
      <c r="C5" s="20" t="str">
        <f>+일!C10</f>
        <v>잡곡밥/야채죽</v>
      </c>
      <c r="D5" s="22" t="str">
        <f>+일!C11</f>
        <v>연두계란국</v>
      </c>
      <c r="E5" s="22" t="str">
        <f>+일!C12</f>
        <v>가오리찜</v>
      </c>
      <c r="F5" s="22" t="str">
        <f>+일!C13</f>
        <v>고구마줄기볶음</v>
      </c>
      <c r="G5" s="22" t="str">
        <f>+일!C14</f>
        <v>김구이</v>
      </c>
      <c r="H5" s="23" t="str">
        <f>+일!C15</f>
        <v>배추김치</v>
      </c>
      <c r="I5" s="20" t="e">
        <f>+일!#REF!</f>
        <v>#REF!</v>
      </c>
    </row>
    <row r="6" spans="1:9" ht="21.95" customHeight="1">
      <c r="A6" s="288"/>
      <c r="B6" s="20" t="s">
        <v>91</v>
      </c>
      <c r="C6" s="20" t="str">
        <f>+일!F10</f>
        <v>잡곡밥/해바라기씨죽</v>
      </c>
      <c r="D6" s="22" t="str">
        <f>+일!F11</f>
        <v>감자국</v>
      </c>
      <c r="E6" s="22" t="str">
        <f>+일!F12</f>
        <v>시금치소불고기</v>
      </c>
      <c r="F6" s="22" t="str">
        <f>+일!F13</f>
        <v>오이무침</v>
      </c>
      <c r="G6" s="22" t="str">
        <f>+일!F14</f>
        <v>맛살유부냉채</v>
      </c>
      <c r="H6" s="22" t="str">
        <f>+일!F15</f>
        <v>배추김치</v>
      </c>
      <c r="I6" s="22" t="e">
        <f>+일!#REF!</f>
        <v>#REF!</v>
      </c>
    </row>
    <row r="7" spans="1:9" ht="21.95" customHeight="1">
      <c r="A7" s="289"/>
      <c r="B7" s="20" t="s">
        <v>82</v>
      </c>
      <c r="C7" s="20" t="str">
        <f>+일!I10</f>
        <v>잡곡밥/시금치된장죽</v>
      </c>
      <c r="D7" s="20" t="str">
        <f>+일!I11</f>
        <v>배추된장국</v>
      </c>
      <c r="E7" s="20" t="str">
        <f>+일!I12</f>
        <v>닭가슴살그린빈스볶음</v>
      </c>
      <c r="F7" s="20" t="str">
        <f>+일!I13</f>
        <v>참나물무침</v>
      </c>
      <c r="G7" s="20" t="str">
        <f>+일!I14</f>
        <v>두부멸치조림</v>
      </c>
      <c r="H7" s="20" t="str">
        <f>+일!I15</f>
        <v>배추김치</v>
      </c>
      <c r="I7" s="20" t="e">
        <f>+일!#REF!</f>
        <v>#REF!</v>
      </c>
    </row>
    <row r="8" spans="1:9" ht="20.100000000000001" customHeight="1">
      <c r="A8" s="20" t="s">
        <v>60</v>
      </c>
      <c r="B8" s="292" t="s">
        <v>69</v>
      </c>
      <c r="C8" s="161"/>
      <c r="D8" s="161"/>
      <c r="E8" s="194"/>
      <c r="F8" s="118" t="s">
        <v>132</v>
      </c>
      <c r="G8" s="20" t="str">
        <f>+주간식단표!I23</f>
        <v>유산균음료</v>
      </c>
      <c r="H8" s="292" t="str">
        <f>+주간식단표!I24</f>
        <v>찐고구마,요구르트</v>
      </c>
      <c r="I8" s="181"/>
    </row>
    <row r="9" spans="1:9" ht="20.100000000000001" customHeight="1">
      <c r="A9" s="20" t="s">
        <v>71</v>
      </c>
      <c r="B9" s="286">
        <f>$B$3+6</f>
        <v>44618</v>
      </c>
      <c r="C9" s="286"/>
      <c r="D9" s="286"/>
      <c r="E9" s="286"/>
      <c r="F9" s="286"/>
      <c r="G9" s="286"/>
      <c r="H9" s="286"/>
      <c r="I9" s="286"/>
    </row>
    <row r="10" spans="1:9" ht="20.100000000000001" customHeight="1">
      <c r="A10" s="287" t="s">
        <v>8</v>
      </c>
      <c r="B10" s="296" t="s">
        <v>137</v>
      </c>
      <c r="C10" s="297"/>
      <c r="D10" s="297"/>
      <c r="E10" s="297"/>
      <c r="F10" s="297"/>
      <c r="G10" s="297"/>
      <c r="H10" s="297"/>
      <c r="I10" s="198"/>
    </row>
    <row r="11" spans="1:9" ht="20.100000000000001" customHeight="1">
      <c r="A11" s="288"/>
      <c r="B11" s="298" t="s">
        <v>138</v>
      </c>
      <c r="C11" s="164"/>
      <c r="D11" s="164"/>
      <c r="E11" s="164"/>
      <c r="F11" s="164"/>
      <c r="G11" s="164"/>
      <c r="H11" s="164"/>
      <c r="I11" s="165"/>
    </row>
    <row r="12" spans="1:9" ht="20.100000000000001" customHeight="1">
      <c r="A12" s="288"/>
      <c r="B12" s="298" t="s">
        <v>139</v>
      </c>
      <c r="C12" s="164"/>
      <c r="D12" s="164"/>
      <c r="E12" s="164"/>
      <c r="F12" s="164"/>
      <c r="G12" s="164"/>
      <c r="H12" s="164"/>
      <c r="I12" s="165"/>
    </row>
    <row r="13" spans="1:9" ht="20.100000000000001" customHeight="1">
      <c r="A13" s="289"/>
      <c r="B13" s="299" t="s">
        <v>136</v>
      </c>
      <c r="C13" s="254"/>
      <c r="D13" s="254"/>
      <c r="E13" s="254"/>
      <c r="F13" s="254"/>
      <c r="G13" s="254"/>
      <c r="H13" s="254"/>
      <c r="I13" s="255"/>
    </row>
    <row r="14" spans="1:9" ht="20.100000000000001" customHeight="1">
      <c r="A14" s="295" t="s">
        <v>140</v>
      </c>
      <c r="B14" s="161"/>
      <c r="C14" s="161"/>
      <c r="D14" s="161"/>
      <c r="E14" s="161"/>
      <c r="F14" s="161"/>
      <c r="G14" s="161"/>
      <c r="H14" s="161"/>
      <c r="I14" s="194"/>
    </row>
    <row r="15" spans="1:9" ht="20.100000000000001" customHeight="1">
      <c r="A15" s="294" t="s">
        <v>123</v>
      </c>
      <c r="B15" s="294"/>
      <c r="C15" s="294"/>
      <c r="D15" s="22" t="s">
        <v>46</v>
      </c>
      <c r="E15" s="22" t="s">
        <v>42</v>
      </c>
      <c r="F15" s="22" t="s">
        <v>30</v>
      </c>
      <c r="G15" s="283" t="s">
        <v>110</v>
      </c>
      <c r="H15" s="181"/>
      <c r="I15" s="22" t="s">
        <v>14</v>
      </c>
    </row>
    <row r="16" spans="1:9" ht="20.100000000000001" customHeight="1">
      <c r="A16" s="287" t="s">
        <v>80</v>
      </c>
      <c r="B16" s="282" t="str">
        <f>C5</f>
        <v>잡곡밥/야채죽</v>
      </c>
      <c r="C16" s="282"/>
      <c r="D16" s="117" t="s">
        <v>133</v>
      </c>
      <c r="E16" s="117" t="s">
        <v>133</v>
      </c>
      <c r="F16" s="117" t="s">
        <v>133</v>
      </c>
      <c r="G16" s="283" t="s">
        <v>133</v>
      </c>
      <c r="H16" s="181"/>
      <c r="I16" s="20" t="s">
        <v>133</v>
      </c>
    </row>
    <row r="17" spans="1:9" ht="20.100000000000001" customHeight="1">
      <c r="A17" s="288"/>
      <c r="B17" s="293" t="str">
        <f>D5</f>
        <v>연두계란국</v>
      </c>
      <c r="C17" s="293"/>
      <c r="D17" s="117" t="s">
        <v>133</v>
      </c>
      <c r="E17" s="117" t="s">
        <v>133</v>
      </c>
      <c r="F17" s="117" t="s">
        <v>133</v>
      </c>
      <c r="G17" s="283" t="s">
        <v>133</v>
      </c>
      <c r="H17" s="181"/>
      <c r="I17" s="20" t="s">
        <v>133</v>
      </c>
    </row>
    <row r="18" spans="1:9" ht="20.100000000000001" customHeight="1">
      <c r="A18" s="288"/>
      <c r="B18" s="293" t="str">
        <f>E5</f>
        <v>가오리찜</v>
      </c>
      <c r="C18" s="293"/>
      <c r="D18" s="117" t="s">
        <v>133</v>
      </c>
      <c r="E18" s="117" t="s">
        <v>133</v>
      </c>
      <c r="F18" s="117" t="s">
        <v>133</v>
      </c>
      <c r="G18" s="283" t="s">
        <v>133</v>
      </c>
      <c r="H18" s="181"/>
      <c r="I18" s="20" t="s">
        <v>133</v>
      </c>
    </row>
    <row r="19" spans="1:9" ht="20.100000000000001" customHeight="1">
      <c r="A19" s="288"/>
      <c r="B19" s="282" t="str">
        <f>F5</f>
        <v>고구마줄기볶음</v>
      </c>
      <c r="C19" s="282"/>
      <c r="D19" s="117" t="s">
        <v>133</v>
      </c>
      <c r="E19" s="117" t="s">
        <v>133</v>
      </c>
      <c r="F19" s="117" t="s">
        <v>133</v>
      </c>
      <c r="G19" s="283" t="s">
        <v>133</v>
      </c>
      <c r="H19" s="181"/>
      <c r="I19" s="20" t="s">
        <v>133</v>
      </c>
    </row>
    <row r="20" spans="1:9" ht="20.100000000000001" customHeight="1">
      <c r="A20" s="288"/>
      <c r="B20" s="290" t="str">
        <f>G5</f>
        <v>김구이</v>
      </c>
      <c r="C20" s="291"/>
      <c r="D20" s="117" t="s">
        <v>133</v>
      </c>
      <c r="E20" s="117" t="s">
        <v>133</v>
      </c>
      <c r="F20" s="117" t="s">
        <v>133</v>
      </c>
      <c r="G20" s="283" t="s">
        <v>133</v>
      </c>
      <c r="H20" s="181"/>
      <c r="I20" s="20" t="s">
        <v>133</v>
      </c>
    </row>
    <row r="21" spans="1:9" ht="20.100000000000001" customHeight="1">
      <c r="A21" s="288"/>
      <c r="B21" s="290" t="str">
        <f>H5</f>
        <v>배추김치</v>
      </c>
      <c r="C21" s="291"/>
      <c r="D21" s="117" t="s">
        <v>133</v>
      </c>
      <c r="E21" s="117" t="s">
        <v>133</v>
      </c>
      <c r="F21" s="117" t="s">
        <v>133</v>
      </c>
      <c r="G21" s="283" t="s">
        <v>133</v>
      </c>
      <c r="H21" s="181"/>
      <c r="I21" s="20" t="s">
        <v>133</v>
      </c>
    </row>
    <row r="22" spans="1:9" ht="20.100000000000001" customHeight="1">
      <c r="A22" s="303"/>
      <c r="B22" s="282" t="e">
        <f>I5</f>
        <v>#REF!</v>
      </c>
      <c r="C22" s="282"/>
      <c r="D22" s="117" t="s">
        <v>133</v>
      </c>
      <c r="E22" s="117" t="s">
        <v>133</v>
      </c>
      <c r="F22" s="117" t="s">
        <v>133</v>
      </c>
      <c r="G22" s="283" t="s">
        <v>133</v>
      </c>
      <c r="H22" s="181"/>
      <c r="I22" s="20" t="s">
        <v>133</v>
      </c>
    </row>
    <row r="23" spans="1:9" ht="20.100000000000001" customHeight="1">
      <c r="A23" s="287" t="s">
        <v>100</v>
      </c>
      <c r="B23" s="282" t="str">
        <f>C6</f>
        <v>잡곡밥/해바라기씨죽</v>
      </c>
      <c r="C23" s="282"/>
      <c r="D23" s="117" t="s">
        <v>133</v>
      </c>
      <c r="E23" s="117" t="s">
        <v>133</v>
      </c>
      <c r="F23" s="117" t="s">
        <v>133</v>
      </c>
      <c r="G23" s="283" t="s">
        <v>133</v>
      </c>
      <c r="H23" s="181"/>
      <c r="I23" s="20" t="s">
        <v>133</v>
      </c>
    </row>
    <row r="24" spans="1:9" ht="20.100000000000001" customHeight="1">
      <c r="A24" s="302"/>
      <c r="B24" s="282" t="str">
        <f>D6</f>
        <v>감자국</v>
      </c>
      <c r="C24" s="282"/>
      <c r="D24" s="117" t="s">
        <v>133</v>
      </c>
      <c r="E24" s="117" t="s">
        <v>133</v>
      </c>
      <c r="F24" s="117" t="s">
        <v>133</v>
      </c>
      <c r="G24" s="283" t="s">
        <v>133</v>
      </c>
      <c r="H24" s="181"/>
      <c r="I24" s="20" t="s">
        <v>133</v>
      </c>
    </row>
    <row r="25" spans="1:9" ht="20.100000000000001" customHeight="1">
      <c r="A25" s="302"/>
      <c r="B25" s="282" t="str">
        <f>E6</f>
        <v>시금치소불고기</v>
      </c>
      <c r="C25" s="282"/>
      <c r="D25" s="117" t="s">
        <v>133</v>
      </c>
      <c r="E25" s="117" t="s">
        <v>133</v>
      </c>
      <c r="F25" s="117" t="s">
        <v>133</v>
      </c>
      <c r="G25" s="283" t="s">
        <v>133</v>
      </c>
      <c r="H25" s="181"/>
      <c r="I25" s="20" t="s">
        <v>133</v>
      </c>
    </row>
    <row r="26" spans="1:9" ht="20.100000000000001" customHeight="1">
      <c r="A26" s="302"/>
      <c r="B26" s="282" t="str">
        <f>F6</f>
        <v>오이무침</v>
      </c>
      <c r="C26" s="282"/>
      <c r="D26" s="117" t="s">
        <v>133</v>
      </c>
      <c r="E26" s="117" t="s">
        <v>133</v>
      </c>
      <c r="F26" s="117" t="s">
        <v>133</v>
      </c>
      <c r="G26" s="283" t="s">
        <v>133</v>
      </c>
      <c r="H26" s="181"/>
      <c r="I26" s="20" t="s">
        <v>133</v>
      </c>
    </row>
    <row r="27" spans="1:9" ht="20.100000000000001" customHeight="1">
      <c r="A27" s="302"/>
      <c r="B27" s="282" t="str">
        <f>G6</f>
        <v>맛살유부냉채</v>
      </c>
      <c r="C27" s="282"/>
      <c r="D27" s="117" t="s">
        <v>133</v>
      </c>
      <c r="E27" s="117" t="s">
        <v>133</v>
      </c>
      <c r="F27" s="117" t="s">
        <v>133</v>
      </c>
      <c r="G27" s="283" t="s">
        <v>133</v>
      </c>
      <c r="H27" s="181"/>
      <c r="I27" s="20" t="s">
        <v>133</v>
      </c>
    </row>
    <row r="28" spans="1:9" ht="20.100000000000001" customHeight="1">
      <c r="A28" s="302"/>
      <c r="B28" s="282" t="str">
        <f>H6</f>
        <v>배추김치</v>
      </c>
      <c r="C28" s="282"/>
      <c r="D28" s="117" t="s">
        <v>133</v>
      </c>
      <c r="E28" s="117" t="s">
        <v>133</v>
      </c>
      <c r="F28" s="117" t="s">
        <v>133</v>
      </c>
      <c r="G28" s="283" t="s">
        <v>133</v>
      </c>
      <c r="H28" s="181"/>
      <c r="I28" s="20" t="s">
        <v>133</v>
      </c>
    </row>
    <row r="29" spans="1:9" ht="20.100000000000001" customHeight="1">
      <c r="A29" s="303"/>
      <c r="B29" s="283" t="e">
        <f>I6</f>
        <v>#REF!</v>
      </c>
      <c r="C29" s="284"/>
      <c r="D29" s="117" t="s">
        <v>133</v>
      </c>
      <c r="E29" s="117" t="s">
        <v>133</v>
      </c>
      <c r="F29" s="117" t="s">
        <v>133</v>
      </c>
      <c r="G29" s="283" t="s">
        <v>133</v>
      </c>
      <c r="H29" s="181"/>
      <c r="I29" s="20" t="s">
        <v>133</v>
      </c>
    </row>
    <row r="30" spans="1:9" ht="20.100000000000001" customHeight="1">
      <c r="A30" s="287" t="s">
        <v>99</v>
      </c>
      <c r="B30" s="282" t="str">
        <f>C7</f>
        <v>잡곡밥/시금치된장죽</v>
      </c>
      <c r="C30" s="282"/>
      <c r="D30" s="117" t="s">
        <v>133</v>
      </c>
      <c r="E30" s="117" t="s">
        <v>133</v>
      </c>
      <c r="F30" s="117" t="s">
        <v>133</v>
      </c>
      <c r="G30" s="283" t="s">
        <v>133</v>
      </c>
      <c r="H30" s="181"/>
      <c r="I30" s="20" t="s">
        <v>133</v>
      </c>
    </row>
    <row r="31" spans="1:9" ht="20.100000000000001" customHeight="1">
      <c r="A31" s="304"/>
      <c r="B31" s="282" t="str">
        <f>D7</f>
        <v>배추된장국</v>
      </c>
      <c r="C31" s="282"/>
      <c r="D31" s="117" t="s">
        <v>133</v>
      </c>
      <c r="E31" s="117" t="s">
        <v>133</v>
      </c>
      <c r="F31" s="117" t="s">
        <v>133</v>
      </c>
      <c r="G31" s="283" t="s">
        <v>133</v>
      </c>
      <c r="H31" s="181"/>
      <c r="I31" s="20" t="s">
        <v>133</v>
      </c>
    </row>
    <row r="32" spans="1:9" ht="20.100000000000001" customHeight="1">
      <c r="A32" s="304"/>
      <c r="B32" s="282" t="str">
        <f>E7</f>
        <v>닭가슴살그린빈스볶음</v>
      </c>
      <c r="C32" s="282"/>
      <c r="D32" s="117" t="s">
        <v>133</v>
      </c>
      <c r="E32" s="117" t="s">
        <v>133</v>
      </c>
      <c r="F32" s="117" t="s">
        <v>133</v>
      </c>
      <c r="G32" s="283" t="s">
        <v>133</v>
      </c>
      <c r="H32" s="181"/>
      <c r="I32" s="20" t="s">
        <v>133</v>
      </c>
    </row>
    <row r="33" spans="1:9" ht="20.100000000000001" customHeight="1">
      <c r="A33" s="304"/>
      <c r="B33" s="282" t="str">
        <f>F7</f>
        <v>참나물무침</v>
      </c>
      <c r="C33" s="282"/>
      <c r="D33" s="117" t="s">
        <v>133</v>
      </c>
      <c r="E33" s="117" t="s">
        <v>133</v>
      </c>
      <c r="F33" s="117" t="s">
        <v>133</v>
      </c>
      <c r="G33" s="283" t="s">
        <v>133</v>
      </c>
      <c r="H33" s="181"/>
      <c r="I33" s="20" t="s">
        <v>133</v>
      </c>
    </row>
    <row r="34" spans="1:9" ht="21.95" customHeight="1">
      <c r="A34" s="304"/>
      <c r="B34" s="282" t="str">
        <f>G7</f>
        <v>두부멸치조림</v>
      </c>
      <c r="C34" s="282"/>
      <c r="D34" s="117" t="s">
        <v>133</v>
      </c>
      <c r="E34" s="117" t="s">
        <v>133</v>
      </c>
      <c r="F34" s="117" t="s">
        <v>133</v>
      </c>
      <c r="G34" s="283" t="s">
        <v>133</v>
      </c>
      <c r="H34" s="181"/>
      <c r="I34" s="20" t="s">
        <v>133</v>
      </c>
    </row>
    <row r="35" spans="1:9" ht="21.95" customHeight="1">
      <c r="A35" s="304"/>
      <c r="B35" s="282" t="str">
        <f>H7</f>
        <v>배추김치</v>
      </c>
      <c r="C35" s="282"/>
      <c r="D35" s="117" t="s">
        <v>133</v>
      </c>
      <c r="E35" s="117" t="s">
        <v>133</v>
      </c>
      <c r="F35" s="117" t="s">
        <v>133</v>
      </c>
      <c r="G35" s="283" t="s">
        <v>133</v>
      </c>
      <c r="H35" s="181"/>
      <c r="I35" s="20" t="s">
        <v>133</v>
      </c>
    </row>
    <row r="36" spans="1:9" ht="21.95" customHeight="1">
      <c r="A36" s="305"/>
      <c r="B36" s="282" t="e">
        <f>I7</f>
        <v>#REF!</v>
      </c>
      <c r="C36" s="282"/>
      <c r="D36" s="117" t="s">
        <v>133</v>
      </c>
      <c r="E36" s="117" t="s">
        <v>133</v>
      </c>
      <c r="F36" s="117" t="s">
        <v>133</v>
      </c>
      <c r="G36" s="283" t="s">
        <v>133</v>
      </c>
      <c r="H36" s="181"/>
      <c r="I36" s="20" t="s">
        <v>133</v>
      </c>
    </row>
    <row r="37" spans="1:9" ht="21.95" customHeight="1">
      <c r="A37" s="287" t="s">
        <v>58</v>
      </c>
      <c r="B37" s="300" t="str">
        <f>일!R12</f>
        <v>유산균음료</v>
      </c>
      <c r="C37" s="301"/>
      <c r="D37" s="117" t="s">
        <v>133</v>
      </c>
      <c r="E37" s="117" t="s">
        <v>133</v>
      </c>
      <c r="F37" s="117" t="s">
        <v>133</v>
      </c>
      <c r="G37" s="283" t="s">
        <v>133</v>
      </c>
      <c r="H37" s="181"/>
      <c r="I37" s="20" t="s">
        <v>133</v>
      </c>
    </row>
    <row r="38" spans="1:9" ht="21.95" customHeight="1">
      <c r="A38" s="289"/>
      <c r="B38" s="300" t="str">
        <f>일!R14</f>
        <v>찐고구마,요구르트</v>
      </c>
      <c r="C38" s="301"/>
      <c r="D38" s="117" t="s">
        <v>133</v>
      </c>
      <c r="E38" s="117" t="s">
        <v>133</v>
      </c>
      <c r="F38" s="117" t="s">
        <v>133</v>
      </c>
      <c r="G38" s="283" t="s">
        <v>133</v>
      </c>
      <c r="H38" s="181"/>
      <c r="I38" s="20" t="s">
        <v>133</v>
      </c>
    </row>
  </sheetData>
  <mergeCells count="64">
    <mergeCell ref="A14:I14"/>
    <mergeCell ref="B8:E8"/>
    <mergeCell ref="H8:I8"/>
    <mergeCell ref="B13:I13"/>
    <mergeCell ref="B10:I10"/>
    <mergeCell ref="B11:I11"/>
    <mergeCell ref="B12:I12"/>
    <mergeCell ref="B36:C36"/>
    <mergeCell ref="G36:H36"/>
    <mergeCell ref="A37:A38"/>
    <mergeCell ref="B37:C37"/>
    <mergeCell ref="G37:H37"/>
    <mergeCell ref="B38:C38"/>
    <mergeCell ref="G38:H38"/>
    <mergeCell ref="A30:A36"/>
    <mergeCell ref="G30:H30"/>
    <mergeCell ref="G31:H31"/>
    <mergeCell ref="B35:C35"/>
    <mergeCell ref="G35:H35"/>
    <mergeCell ref="G29:H29"/>
    <mergeCell ref="B25:C25"/>
    <mergeCell ref="B27:C27"/>
    <mergeCell ref="B34:C34"/>
    <mergeCell ref="G34:H34"/>
    <mergeCell ref="G32:H32"/>
    <mergeCell ref="G33:H33"/>
    <mergeCell ref="B29:C29"/>
    <mergeCell ref="G28:H28"/>
    <mergeCell ref="B26:C26"/>
    <mergeCell ref="G23:H23"/>
    <mergeCell ref="G24:H24"/>
    <mergeCell ref="G25:H25"/>
    <mergeCell ref="G26:H26"/>
    <mergeCell ref="G27:H27"/>
    <mergeCell ref="G17:H17"/>
    <mergeCell ref="G18:H18"/>
    <mergeCell ref="G19:H19"/>
    <mergeCell ref="G20:H20"/>
    <mergeCell ref="G21:H21"/>
    <mergeCell ref="G22:H22"/>
    <mergeCell ref="A1:I1"/>
    <mergeCell ref="B3:I3"/>
    <mergeCell ref="B23:C23"/>
    <mergeCell ref="A10:A13"/>
    <mergeCell ref="B9:I9"/>
    <mergeCell ref="G15:H15"/>
    <mergeCell ref="A16:A22"/>
    <mergeCell ref="G16:H16"/>
    <mergeCell ref="A4:A7"/>
    <mergeCell ref="B18:C18"/>
    <mergeCell ref="A15:C15"/>
    <mergeCell ref="B16:C16"/>
    <mergeCell ref="A23:A29"/>
    <mergeCell ref="B20:C20"/>
    <mergeCell ref="B17:C17"/>
    <mergeCell ref="B19:C19"/>
    <mergeCell ref="B33:C33"/>
    <mergeCell ref="B32:C32"/>
    <mergeCell ref="B24:C24"/>
    <mergeCell ref="B22:C22"/>
    <mergeCell ref="B28:C28"/>
    <mergeCell ref="B21:C21"/>
    <mergeCell ref="B31:C31"/>
    <mergeCell ref="B30:C30"/>
  </mergeCells>
  <phoneticPr fontId="43" type="noConversion"/>
  <pageMargins left="0.35430556535720825" right="0" top="0.98416668176651001" bottom="0.98416668176651001" header="0.51138889789581299" footer="0.51138889789581299"/>
  <pageSetup paperSize="9" scale="8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6"/>
  <dimension ref="A1:O151"/>
  <sheetViews>
    <sheetView workbookViewId="0">
      <selection activeCell="A3" sqref="A3:L32"/>
    </sheetView>
  </sheetViews>
  <sheetFormatPr defaultColWidth="11.109375" defaultRowHeight="13.5"/>
  <cols>
    <col min="1" max="1" width="7.6640625" style="27" customWidth="1"/>
    <col min="2" max="4" width="7.6640625" style="26" customWidth="1"/>
    <col min="5" max="5" width="0.21875" style="26" customWidth="1"/>
    <col min="6" max="6" width="9.6640625" style="26" customWidth="1"/>
    <col min="7" max="9" width="7.77734375" style="26" customWidth="1"/>
    <col min="10" max="10" width="9.6640625" style="26" customWidth="1"/>
    <col min="11" max="11" width="13" style="26" hidden="1" customWidth="1"/>
    <col min="12" max="12" width="11.6640625" style="26" customWidth="1"/>
    <col min="13" max="35" width="5.77734375" style="26" customWidth="1"/>
    <col min="36" max="16384" width="11.109375" style="26"/>
  </cols>
  <sheetData>
    <row r="1" spans="1:12" ht="24" customHeight="1">
      <c r="A1" s="328" t="s">
        <v>61</v>
      </c>
      <c r="B1" s="328"/>
      <c r="C1" s="328"/>
      <c r="D1" s="328"/>
      <c r="E1" s="328"/>
      <c r="F1" s="328"/>
      <c r="G1" s="328" t="s">
        <v>107</v>
      </c>
      <c r="H1" s="328"/>
      <c r="I1" s="328"/>
      <c r="J1" s="328"/>
      <c r="K1" s="328"/>
      <c r="L1" s="328"/>
    </row>
    <row r="2" spans="1:12" ht="24" customHeight="1">
      <c r="G2" s="27"/>
    </row>
    <row r="3" spans="1:12" ht="15" customHeight="1">
      <c r="A3" s="28" t="s">
        <v>101</v>
      </c>
      <c r="B3" s="333">
        <f>월보검!B3</f>
        <v>44606</v>
      </c>
      <c r="C3" s="334"/>
      <c r="D3" s="334"/>
      <c r="E3" s="335"/>
      <c r="F3" s="37" t="s">
        <v>118</v>
      </c>
      <c r="G3" s="28" t="s">
        <v>101</v>
      </c>
      <c r="H3" s="374">
        <f>화보검!B3</f>
        <v>44607</v>
      </c>
      <c r="I3" s="375"/>
      <c r="J3" s="375"/>
      <c r="K3" s="376"/>
      <c r="L3" s="54" t="s">
        <v>118</v>
      </c>
    </row>
    <row r="4" spans="1:12" ht="15" customHeight="1">
      <c r="A4" s="50"/>
      <c r="B4" s="382" t="str">
        <f>+월보검!B16</f>
        <v>잡곡밥/호박씨죽</v>
      </c>
      <c r="C4" s="383"/>
      <c r="D4" s="383"/>
      <c r="E4" s="383"/>
      <c r="F4" s="384"/>
      <c r="G4" s="49"/>
      <c r="H4" s="378" t="str">
        <f>+화!C10</f>
        <v>잡곡밥/야채죽</v>
      </c>
      <c r="I4" s="188"/>
      <c r="J4" s="188"/>
      <c r="K4" s="188"/>
      <c r="L4" s="373"/>
    </row>
    <row r="5" spans="1:12" ht="15" customHeight="1">
      <c r="A5" s="50"/>
      <c r="B5" s="379" t="str">
        <f>+월보검!B17</f>
        <v>크림스프</v>
      </c>
      <c r="C5" s="380"/>
      <c r="D5" s="380"/>
      <c r="E5" s="380"/>
      <c r="F5" s="381"/>
      <c r="G5" s="50"/>
      <c r="H5" s="378" t="str">
        <f>+화!C11</f>
        <v>두부호박된장국</v>
      </c>
      <c r="I5" s="188"/>
      <c r="J5" s="188"/>
      <c r="K5" s="188"/>
      <c r="L5" s="373"/>
    </row>
    <row r="6" spans="1:12" ht="15" customHeight="1">
      <c r="A6" s="356" t="s">
        <v>93</v>
      </c>
      <c r="B6" s="379" t="str">
        <f>+월보검!B18</f>
        <v>다진쇠고기야채볶음</v>
      </c>
      <c r="C6" s="380"/>
      <c r="D6" s="380"/>
      <c r="E6" s="380"/>
      <c r="F6" s="381"/>
      <c r="G6" s="356" t="s">
        <v>93</v>
      </c>
      <c r="H6" s="385" t="str">
        <f>+화!C12</f>
        <v>건다래순볶음</v>
      </c>
      <c r="I6" s="307"/>
      <c r="J6" s="307"/>
      <c r="K6" s="307"/>
      <c r="L6" s="386"/>
    </row>
    <row r="7" spans="1:12" ht="15" customHeight="1">
      <c r="A7" s="356"/>
      <c r="B7" s="379" t="str">
        <f>+월보검!B19</f>
        <v>참치감자조림</v>
      </c>
      <c r="C7" s="380"/>
      <c r="D7" s="380"/>
      <c r="E7" s="380"/>
      <c r="F7" s="381"/>
      <c r="G7" s="356"/>
      <c r="H7" s="385" t="str">
        <f>+화!C13</f>
        <v>콩고기불고기</v>
      </c>
      <c r="I7" s="307"/>
      <c r="J7" s="307"/>
      <c r="K7" s="307"/>
      <c r="L7" s="386"/>
    </row>
    <row r="8" spans="1:12" ht="15" customHeight="1">
      <c r="A8" s="50"/>
      <c r="B8" s="379" t="str">
        <f>+월보검!B20</f>
        <v>김구이</v>
      </c>
      <c r="C8" s="380"/>
      <c r="D8" s="380"/>
      <c r="E8" s="380"/>
      <c r="F8" s="381"/>
      <c r="G8" s="50"/>
      <c r="H8" s="385" t="str">
        <f>+화!C14</f>
        <v>김구이</v>
      </c>
      <c r="I8" s="307"/>
      <c r="J8" s="307"/>
      <c r="K8" s="307"/>
      <c r="L8" s="386"/>
    </row>
    <row r="9" spans="1:12" ht="15" customHeight="1">
      <c r="A9" s="50"/>
      <c r="B9" s="379" t="str">
        <f>+월보검!B21</f>
        <v>배추김치</v>
      </c>
      <c r="C9" s="380"/>
      <c r="D9" s="380"/>
      <c r="E9" s="380"/>
      <c r="F9" s="381"/>
      <c r="G9" s="50"/>
      <c r="H9" s="385" t="str">
        <f>+화!C15</f>
        <v>배추김치</v>
      </c>
      <c r="I9" s="307"/>
      <c r="J9" s="307"/>
      <c r="K9" s="307"/>
      <c r="L9" s="386"/>
    </row>
    <row r="10" spans="1:12" ht="15" customHeight="1">
      <c r="A10" s="50"/>
      <c r="B10" s="390" t="str">
        <f>+주간식단표!C23</f>
        <v>요거트</v>
      </c>
      <c r="C10" s="254"/>
      <c r="D10" s="254"/>
      <c r="E10" s="254"/>
      <c r="F10" s="391"/>
      <c r="G10" s="50"/>
      <c r="H10" s="387" t="str">
        <f>+주간식단표!D23</f>
        <v>두유</v>
      </c>
      <c r="I10" s="388"/>
      <c r="J10" s="388"/>
      <c r="K10" s="388"/>
      <c r="L10" s="389"/>
    </row>
    <row r="11" spans="1:12" ht="15" customHeight="1">
      <c r="A11" s="29" t="s">
        <v>96</v>
      </c>
      <c r="B11" s="324" t="s">
        <v>108</v>
      </c>
      <c r="C11" s="324"/>
      <c r="D11" s="34" t="s">
        <v>23</v>
      </c>
      <c r="E11" s="318" t="s">
        <v>13</v>
      </c>
      <c r="F11" s="319"/>
      <c r="G11" s="29" t="s">
        <v>96</v>
      </c>
      <c r="H11" s="324" t="s">
        <v>108</v>
      </c>
      <c r="I11" s="324"/>
      <c r="J11" s="34" t="s">
        <v>23</v>
      </c>
      <c r="K11" s="318" t="s">
        <v>13</v>
      </c>
      <c r="L11" s="377"/>
    </row>
    <row r="12" spans="1:12" ht="15" customHeight="1" thickBot="1">
      <c r="A12" s="30" t="s">
        <v>71</v>
      </c>
      <c r="B12" s="313">
        <f>B3+6</f>
        <v>44612</v>
      </c>
      <c r="C12" s="314"/>
      <c r="D12" s="314"/>
      <c r="E12" s="314"/>
      <c r="F12" s="315"/>
      <c r="G12" s="30" t="s">
        <v>71</v>
      </c>
      <c r="H12" s="350">
        <f>H3+6</f>
        <v>44613</v>
      </c>
      <c r="I12" s="351"/>
      <c r="J12" s="351"/>
      <c r="K12" s="351"/>
      <c r="L12" s="352"/>
    </row>
    <row r="13" spans="1:12" ht="15" customHeight="1">
      <c r="A13" s="28" t="s">
        <v>101</v>
      </c>
      <c r="B13" s="333">
        <f>B3</f>
        <v>44606</v>
      </c>
      <c r="C13" s="334"/>
      <c r="D13" s="334"/>
      <c r="E13" s="335"/>
      <c r="F13" s="36" t="s">
        <v>116</v>
      </c>
      <c r="G13" s="28" t="s">
        <v>101</v>
      </c>
      <c r="H13" s="333">
        <f>H3</f>
        <v>44607</v>
      </c>
      <c r="I13" s="334"/>
      <c r="J13" s="334"/>
      <c r="K13" s="335"/>
      <c r="L13" s="103" t="s">
        <v>116</v>
      </c>
    </row>
    <row r="14" spans="1:12" ht="15" customHeight="1">
      <c r="A14" s="50"/>
      <c r="B14" s="336" t="str">
        <f>+월보검!B23</f>
        <v>오곡밥/쇠고기야채죽</v>
      </c>
      <c r="C14" s="337"/>
      <c r="D14" s="337"/>
      <c r="E14" s="337"/>
      <c r="F14" s="338"/>
      <c r="G14" s="50"/>
      <c r="H14" s="336" t="str">
        <f>+화!F10</f>
        <v>잡곡밥/흑임자죽</v>
      </c>
      <c r="I14" s="337"/>
      <c r="J14" s="337"/>
      <c r="K14" s="337"/>
      <c r="L14" s="338"/>
    </row>
    <row r="15" spans="1:12" ht="15" customHeight="1">
      <c r="A15" s="50"/>
      <c r="B15" s="306" t="str">
        <f>+월보검!B24</f>
        <v>쇠고기무우국</v>
      </c>
      <c r="C15" s="188"/>
      <c r="D15" s="188"/>
      <c r="E15" s="188"/>
      <c r="F15" s="312"/>
      <c r="G15" s="50"/>
      <c r="H15" s="306" t="str">
        <f>+화!F11</f>
        <v>감자어묵국</v>
      </c>
      <c r="I15" s="188"/>
      <c r="J15" s="188"/>
      <c r="K15" s="188"/>
      <c r="L15" s="312"/>
    </row>
    <row r="16" spans="1:12" ht="15" customHeight="1">
      <c r="A16" s="50" t="s">
        <v>75</v>
      </c>
      <c r="B16" s="306" t="str">
        <f>+월보검!B26</f>
        <v>부지갱이나물</v>
      </c>
      <c r="C16" s="188"/>
      <c r="D16" s="188"/>
      <c r="E16" s="188"/>
      <c r="F16" s="312"/>
      <c r="G16" s="50" t="s">
        <v>75</v>
      </c>
      <c r="H16" s="306" t="str">
        <f>+화!F12</f>
        <v>찜닭</v>
      </c>
      <c r="I16" s="188"/>
      <c r="J16" s="188"/>
      <c r="K16" s="188"/>
      <c r="L16" s="312"/>
    </row>
    <row r="17" spans="1:12" ht="15" customHeight="1">
      <c r="A17" s="50"/>
      <c r="B17" s="306" t="str">
        <f>+월보검!B27</f>
        <v>조기구이</v>
      </c>
      <c r="C17" s="188"/>
      <c r="D17" s="188"/>
      <c r="E17" s="188"/>
      <c r="F17" s="312"/>
      <c r="G17" s="50"/>
      <c r="H17" s="306" t="str">
        <f>+화!F13</f>
        <v>콩나물무침</v>
      </c>
      <c r="I17" s="188"/>
      <c r="J17" s="188"/>
      <c r="K17" s="188"/>
      <c r="L17" s="312"/>
    </row>
    <row r="18" spans="1:12" ht="15" customHeight="1">
      <c r="A18" s="356" t="s">
        <v>61</v>
      </c>
      <c r="B18" s="358" t="str">
        <f>+월보검!B25</f>
        <v>아주까리나물볶음</v>
      </c>
      <c r="C18" s="321"/>
      <c r="D18" s="321"/>
      <c r="E18" s="321"/>
      <c r="F18" s="322"/>
      <c r="G18" s="356" t="s">
        <v>61</v>
      </c>
      <c r="H18" s="358" t="str">
        <f>+화!F14</f>
        <v>백목이버섯냉채</v>
      </c>
      <c r="I18" s="321"/>
      <c r="J18" s="321"/>
      <c r="K18" s="321"/>
      <c r="L18" s="322"/>
    </row>
    <row r="19" spans="1:12" ht="15" customHeight="1">
      <c r="A19" s="356"/>
      <c r="B19" s="358" t="str">
        <f>+월보검!B28</f>
        <v>배추김치</v>
      </c>
      <c r="C19" s="321"/>
      <c r="D19" s="321"/>
      <c r="E19" s="321"/>
      <c r="F19" s="322"/>
      <c r="G19" s="356"/>
      <c r="H19" s="358" t="str">
        <f>+화!F15</f>
        <v>배추김치</v>
      </c>
      <c r="I19" s="321"/>
      <c r="J19" s="321"/>
      <c r="K19" s="321"/>
      <c r="L19" s="322"/>
    </row>
    <row r="20" spans="1:12" ht="15" customHeight="1">
      <c r="A20" s="50"/>
      <c r="B20" s="357" t="str">
        <f>+주간식단표!C24</f>
        <v>야채쥬스</v>
      </c>
      <c r="C20" s="354"/>
      <c r="D20" s="354"/>
      <c r="E20" s="354"/>
      <c r="F20" s="355"/>
      <c r="G20" s="50"/>
      <c r="H20" s="357" t="str">
        <f>+주간식단표!D24</f>
        <v>곡물과자,음료</v>
      </c>
      <c r="I20" s="354"/>
      <c r="J20" s="354"/>
      <c r="K20" s="354"/>
      <c r="L20" s="355"/>
    </row>
    <row r="21" spans="1:12" ht="15" customHeight="1">
      <c r="A21" s="29" t="s">
        <v>96</v>
      </c>
      <c r="B21" s="324" t="s">
        <v>108</v>
      </c>
      <c r="C21" s="324"/>
      <c r="D21" s="34" t="s">
        <v>23</v>
      </c>
      <c r="E21" s="318" t="s">
        <v>29</v>
      </c>
      <c r="F21" s="319"/>
      <c r="G21" s="29" t="s">
        <v>96</v>
      </c>
      <c r="H21" s="324" t="s">
        <v>108</v>
      </c>
      <c r="I21" s="324"/>
      <c r="J21" s="104" t="s">
        <v>23</v>
      </c>
      <c r="K21" s="318" t="s">
        <v>29</v>
      </c>
      <c r="L21" s="344"/>
    </row>
    <row r="22" spans="1:12" ht="15" customHeight="1" thickBot="1">
      <c r="A22" s="30" t="s">
        <v>71</v>
      </c>
      <c r="B22" s="313">
        <f>B12</f>
        <v>44612</v>
      </c>
      <c r="C22" s="314"/>
      <c r="D22" s="314"/>
      <c r="E22" s="314"/>
      <c r="F22" s="315"/>
      <c r="G22" s="30" t="s">
        <v>71</v>
      </c>
      <c r="H22" s="359">
        <f>H12</f>
        <v>44613</v>
      </c>
      <c r="I22" s="360"/>
      <c r="J22" s="360"/>
      <c r="K22" s="361"/>
      <c r="L22" s="112"/>
    </row>
    <row r="23" spans="1:12" ht="15" customHeight="1">
      <c r="A23" s="28" t="s">
        <v>101</v>
      </c>
      <c r="B23" s="333">
        <f>B3</f>
        <v>44606</v>
      </c>
      <c r="C23" s="334"/>
      <c r="D23" s="334"/>
      <c r="E23" s="335"/>
      <c r="F23" s="36" t="s">
        <v>112</v>
      </c>
      <c r="G23" s="28" t="s">
        <v>101</v>
      </c>
      <c r="H23" s="333">
        <f>H3</f>
        <v>44607</v>
      </c>
      <c r="I23" s="334"/>
      <c r="J23" s="334"/>
      <c r="K23" s="335"/>
      <c r="L23" s="38" t="s">
        <v>112</v>
      </c>
    </row>
    <row r="24" spans="1:12" ht="15" customHeight="1">
      <c r="A24" s="339" t="s">
        <v>68</v>
      </c>
      <c r="B24" s="336" t="str">
        <f>+월보검!B30</f>
        <v>잡곡밥/참치야채죽</v>
      </c>
      <c r="C24" s="337"/>
      <c r="D24" s="337"/>
      <c r="E24" s="337"/>
      <c r="F24" s="338"/>
      <c r="G24" s="339" t="s">
        <v>68</v>
      </c>
      <c r="H24" s="336" t="str">
        <f>+화!I10</f>
        <v>잡곡밥/계란야채죽</v>
      </c>
      <c r="I24" s="337"/>
      <c r="J24" s="337"/>
      <c r="K24" s="337"/>
      <c r="L24" s="338"/>
    </row>
    <row r="25" spans="1:12" ht="15" customHeight="1">
      <c r="A25" s="202"/>
      <c r="B25" s="306" t="str">
        <f>+월보검!B31</f>
        <v>아욱국</v>
      </c>
      <c r="C25" s="188"/>
      <c r="D25" s="188"/>
      <c r="E25" s="188"/>
      <c r="F25" s="312"/>
      <c r="G25" s="202"/>
      <c r="H25" s="306" t="str">
        <f>+화!I11</f>
        <v>유부김치국</v>
      </c>
      <c r="I25" s="188"/>
      <c r="J25" s="188"/>
      <c r="K25" s="188"/>
      <c r="L25" s="312"/>
    </row>
    <row r="26" spans="1:12" ht="15" customHeight="1">
      <c r="A26" s="202"/>
      <c r="B26" s="306" t="str">
        <f>+월보검!B32</f>
        <v>고사리볶음</v>
      </c>
      <c r="C26" s="188"/>
      <c r="D26" s="188"/>
      <c r="E26" s="188"/>
      <c r="F26" s="312"/>
      <c r="G26" s="202"/>
      <c r="H26" s="306" t="str">
        <f>+화!I12</f>
        <v>모듬콩자반</v>
      </c>
      <c r="I26" s="188"/>
      <c r="J26" s="188"/>
      <c r="K26" s="188"/>
      <c r="L26" s="312"/>
    </row>
    <row r="27" spans="1:12" ht="15" customHeight="1">
      <c r="A27" s="202"/>
      <c r="B27" s="306" t="str">
        <f>+월보검!B33</f>
        <v>유채된장무침</v>
      </c>
      <c r="C27" s="188"/>
      <c r="D27" s="188"/>
      <c r="E27" s="188"/>
      <c r="F27" s="312"/>
      <c r="G27" s="202"/>
      <c r="H27" s="306" t="str">
        <f>+화!I13</f>
        <v>오이지무침</v>
      </c>
      <c r="I27" s="188"/>
      <c r="J27" s="188"/>
      <c r="K27" s="188"/>
      <c r="L27" s="312"/>
    </row>
    <row r="28" spans="1:12" ht="15" customHeight="1">
      <c r="A28" s="202"/>
      <c r="B28" s="358" t="str">
        <f>+월보검!B34</f>
        <v>돈육메추리알장조림</v>
      </c>
      <c r="C28" s="321"/>
      <c r="D28" s="321"/>
      <c r="E28" s="321"/>
      <c r="F28" s="322"/>
      <c r="G28" s="202"/>
      <c r="H28" s="358" t="str">
        <f>+화!I14</f>
        <v>불고기낙지볶음</v>
      </c>
      <c r="I28" s="321"/>
      <c r="J28" s="321"/>
      <c r="K28" s="321"/>
      <c r="L28" s="322"/>
    </row>
    <row r="29" spans="1:12" ht="15" customHeight="1">
      <c r="A29" s="202"/>
      <c r="B29" s="358" t="str">
        <f>+월보검!B35</f>
        <v>배추김치</v>
      </c>
      <c r="C29" s="321"/>
      <c r="D29" s="321"/>
      <c r="E29" s="321"/>
      <c r="F29" s="322"/>
      <c r="G29" s="202"/>
      <c r="H29" s="358" t="str">
        <f>+화!I15</f>
        <v>배추김치</v>
      </c>
      <c r="I29" s="321"/>
      <c r="J29" s="321"/>
      <c r="K29" s="321"/>
      <c r="L29" s="322"/>
    </row>
    <row r="30" spans="1:12" ht="15" customHeight="1">
      <c r="A30" s="202"/>
      <c r="B30" s="358" t="s">
        <v>61</v>
      </c>
      <c r="C30" s="321"/>
      <c r="D30" s="321"/>
      <c r="E30" s="321"/>
      <c r="F30" s="322"/>
      <c r="G30" s="203"/>
      <c r="H30" s="357" t="s">
        <v>61</v>
      </c>
      <c r="I30" s="354"/>
      <c r="J30" s="354"/>
      <c r="K30" s="354"/>
      <c r="L30" s="355"/>
    </row>
    <row r="31" spans="1:12" ht="15" customHeight="1">
      <c r="A31" s="29" t="s">
        <v>96</v>
      </c>
      <c r="B31" s="324" t="s">
        <v>108</v>
      </c>
      <c r="C31" s="324"/>
      <c r="D31" s="34" t="s">
        <v>23</v>
      </c>
      <c r="E31" s="318" t="s">
        <v>19</v>
      </c>
      <c r="F31" s="319"/>
      <c r="G31" s="29" t="s">
        <v>96</v>
      </c>
      <c r="H31" s="324" t="s">
        <v>108</v>
      </c>
      <c r="I31" s="324"/>
      <c r="J31" s="34" t="s">
        <v>23</v>
      </c>
      <c r="K31" s="318" t="s">
        <v>19</v>
      </c>
      <c r="L31" s="344"/>
    </row>
    <row r="32" spans="1:12" ht="15" customHeight="1">
      <c r="A32" s="30" t="s">
        <v>71</v>
      </c>
      <c r="B32" s="313">
        <f>B12</f>
        <v>44612</v>
      </c>
      <c r="C32" s="314"/>
      <c r="D32" s="314"/>
      <c r="E32" s="314"/>
      <c r="F32" s="315"/>
      <c r="G32" s="30" t="s">
        <v>71</v>
      </c>
      <c r="H32" s="359">
        <f>H12</f>
        <v>44613</v>
      </c>
      <c r="I32" s="360"/>
      <c r="J32" s="360"/>
      <c r="K32" s="361"/>
      <c r="L32" s="39"/>
    </row>
    <row r="33" spans="1:13" s="32" customFormat="1" ht="15" customHeight="1">
      <c r="A33" s="31"/>
      <c r="D33" s="32" t="s">
        <v>122</v>
      </c>
      <c r="G33" s="31"/>
      <c r="J33" s="32" t="s">
        <v>122</v>
      </c>
    </row>
    <row r="34" spans="1:13" ht="15" customHeight="1">
      <c r="A34" s="35"/>
      <c r="B34" s="33"/>
      <c r="C34" s="33"/>
      <c r="D34" s="33"/>
      <c r="E34" s="33"/>
      <c r="F34" s="33"/>
      <c r="G34" s="35"/>
      <c r="H34" s="33"/>
      <c r="I34" s="33"/>
      <c r="J34" s="33"/>
      <c r="K34" s="33"/>
      <c r="L34" s="33"/>
    </row>
    <row r="35" spans="1:13" ht="15" customHeight="1"/>
    <row r="36" spans="1:13" ht="15" customHeight="1">
      <c r="A36" s="328" t="s">
        <v>107</v>
      </c>
      <c r="B36" s="328"/>
      <c r="C36" s="328"/>
      <c r="D36" s="328"/>
      <c r="E36" s="328"/>
      <c r="F36" s="328"/>
      <c r="G36" s="328" t="s">
        <v>107</v>
      </c>
      <c r="H36" s="328"/>
      <c r="I36" s="328"/>
      <c r="J36" s="328"/>
      <c r="K36" s="328"/>
      <c r="L36" s="328"/>
    </row>
    <row r="37" spans="1:13" ht="15" customHeight="1">
      <c r="G37" s="27"/>
    </row>
    <row r="38" spans="1:13" ht="15" customHeight="1">
      <c r="A38" s="28" t="s">
        <v>101</v>
      </c>
      <c r="B38" s="333">
        <f>수보검!B3</f>
        <v>44608</v>
      </c>
      <c r="C38" s="334"/>
      <c r="D38" s="334"/>
      <c r="E38" s="335"/>
      <c r="F38" s="37" t="s">
        <v>118</v>
      </c>
      <c r="G38" s="28" t="s">
        <v>101</v>
      </c>
      <c r="H38" s="333">
        <f>목보검!B3</f>
        <v>44609</v>
      </c>
      <c r="I38" s="334"/>
      <c r="J38" s="334"/>
      <c r="K38" s="335"/>
      <c r="L38" s="108" t="s">
        <v>118</v>
      </c>
    </row>
    <row r="39" spans="1:13" ht="15" customHeight="1">
      <c r="A39" s="329" t="s">
        <v>93</v>
      </c>
      <c r="B39" s="336" t="str">
        <f>+수보검!B16</f>
        <v>잡곡밥/참깨죽</v>
      </c>
      <c r="C39" s="337"/>
      <c r="D39" s="337"/>
      <c r="E39" s="337"/>
      <c r="F39" s="338"/>
      <c r="G39" s="329" t="s">
        <v>93</v>
      </c>
      <c r="H39" s="336" t="str">
        <f>+목보검!C5</f>
        <v>잡곡밥/호두죽</v>
      </c>
      <c r="I39" s="337"/>
      <c r="J39" s="337"/>
      <c r="K39" s="337"/>
      <c r="L39" s="372"/>
    </row>
    <row r="40" spans="1:13" ht="15" customHeight="1">
      <c r="A40" s="329"/>
      <c r="B40" s="306" t="str">
        <f>+수보검!B17</f>
        <v>황태콩나물국</v>
      </c>
      <c r="C40" s="188"/>
      <c r="D40" s="188"/>
      <c r="E40" s="188"/>
      <c r="F40" s="312"/>
      <c r="G40" s="329"/>
      <c r="H40" s="306" t="str">
        <f>+목보검!D5</f>
        <v>홍합두부탕국</v>
      </c>
      <c r="I40" s="188"/>
      <c r="J40" s="188"/>
      <c r="K40" s="188"/>
      <c r="L40" s="373"/>
    </row>
    <row r="41" spans="1:13" ht="15" customHeight="1">
      <c r="A41" s="329"/>
      <c r="B41" s="306" t="str">
        <f>+수보검!B18</f>
        <v>꼴뚜기젓무침</v>
      </c>
      <c r="C41" s="188"/>
      <c r="D41" s="188"/>
      <c r="E41" s="188"/>
      <c r="F41" s="312"/>
      <c r="G41" s="329"/>
      <c r="H41" s="306" t="str">
        <f>+목보검!E5</f>
        <v>훈제오리참나물무침</v>
      </c>
      <c r="I41" s="188"/>
      <c r="J41" s="188"/>
      <c r="K41" s="188"/>
      <c r="L41" s="373"/>
    </row>
    <row r="42" spans="1:13" ht="15" customHeight="1">
      <c r="A42" s="329"/>
      <c r="B42" s="306" t="str">
        <f>+수보검!B19</f>
        <v>토마토계란스크럼블</v>
      </c>
      <c r="C42" s="188"/>
      <c r="D42" s="188"/>
      <c r="E42" s="188"/>
      <c r="F42" s="312"/>
      <c r="G42" s="329"/>
      <c r="H42" s="306" t="str">
        <f>+목보검!F5</f>
        <v>민들레나물볶음</v>
      </c>
      <c r="I42" s="188"/>
      <c r="J42" s="188"/>
      <c r="K42" s="188"/>
      <c r="L42" s="373"/>
    </row>
    <row r="43" spans="1:13" ht="15" customHeight="1">
      <c r="A43" s="329"/>
      <c r="B43" s="320" t="str">
        <f>+수보검!B20</f>
        <v>김구이</v>
      </c>
      <c r="C43" s="365"/>
      <c r="D43" s="365"/>
      <c r="E43" s="365"/>
      <c r="F43" s="366"/>
      <c r="G43" s="329"/>
      <c r="H43" s="358" t="str">
        <f>+목보검!G5</f>
        <v>김구이</v>
      </c>
      <c r="I43" s="321"/>
      <c r="J43" s="321"/>
      <c r="K43" s="321"/>
      <c r="L43" s="369"/>
    </row>
    <row r="44" spans="1:13" ht="15" customHeight="1">
      <c r="A44" s="329"/>
      <c r="B44" s="320" t="str">
        <f>+수보검!B21</f>
        <v>배추김치</v>
      </c>
      <c r="C44" s="365"/>
      <c r="D44" s="365"/>
      <c r="E44" s="365"/>
      <c r="F44" s="366"/>
      <c r="G44" s="329"/>
      <c r="H44" s="358" t="str">
        <f>+목보검!H5</f>
        <v>배추김치</v>
      </c>
      <c r="I44" s="321"/>
      <c r="J44" s="321"/>
      <c r="K44" s="321"/>
      <c r="L44" s="369"/>
      <c r="M44" s="26" t="s">
        <v>61</v>
      </c>
    </row>
    <row r="45" spans="1:13" ht="15" customHeight="1">
      <c r="A45" s="329"/>
      <c r="B45" s="353" t="str">
        <f>+주간식단표!E23</f>
        <v>유산균음료</v>
      </c>
      <c r="C45" s="367"/>
      <c r="D45" s="367"/>
      <c r="E45" s="367"/>
      <c r="F45" s="368"/>
      <c r="G45" s="329"/>
      <c r="H45" s="357" t="str">
        <f>+주간식단표!F23</f>
        <v>고단백질음료</v>
      </c>
      <c r="I45" s="354"/>
      <c r="J45" s="354"/>
      <c r="K45" s="354"/>
      <c r="L45" s="370"/>
    </row>
    <row r="46" spans="1:13" ht="15" customHeight="1">
      <c r="A46" s="29" t="s">
        <v>96</v>
      </c>
      <c r="B46" s="324" t="s">
        <v>108</v>
      </c>
      <c r="C46" s="324"/>
      <c r="D46" s="34" t="s">
        <v>23</v>
      </c>
      <c r="E46" s="318" t="s">
        <v>13</v>
      </c>
      <c r="F46" s="319"/>
      <c r="G46" s="29" t="s">
        <v>96</v>
      </c>
      <c r="H46" s="371" t="s">
        <v>108</v>
      </c>
      <c r="I46" s="371"/>
      <c r="J46" s="107" t="s">
        <v>23</v>
      </c>
      <c r="K46" s="330" t="s">
        <v>13</v>
      </c>
      <c r="L46" s="331"/>
    </row>
    <row r="47" spans="1:13" ht="15" customHeight="1" thickBot="1">
      <c r="A47" s="30" t="s">
        <v>71</v>
      </c>
      <c r="B47" s="313">
        <f>B38+6</f>
        <v>44614</v>
      </c>
      <c r="C47" s="314"/>
      <c r="D47" s="314"/>
      <c r="E47" s="314"/>
      <c r="F47" s="315"/>
      <c r="G47" s="109" t="s">
        <v>71</v>
      </c>
      <c r="H47" s="359">
        <f>H38+6</f>
        <v>44615</v>
      </c>
      <c r="I47" s="360"/>
      <c r="J47" s="360"/>
      <c r="K47" s="361"/>
      <c r="L47" s="110"/>
    </row>
    <row r="48" spans="1:13" ht="15" customHeight="1">
      <c r="A48" s="28" t="s">
        <v>101</v>
      </c>
      <c r="B48" s="333">
        <f>B38</f>
        <v>44608</v>
      </c>
      <c r="C48" s="334"/>
      <c r="D48" s="334"/>
      <c r="E48" s="335"/>
      <c r="F48" s="36" t="s">
        <v>116</v>
      </c>
      <c r="G48" s="28" t="s">
        <v>101</v>
      </c>
      <c r="H48" s="333">
        <f>H38</f>
        <v>44609</v>
      </c>
      <c r="I48" s="334"/>
      <c r="J48" s="334"/>
      <c r="K48" s="335"/>
      <c r="L48" s="103" t="s">
        <v>116</v>
      </c>
    </row>
    <row r="49" spans="1:12" ht="15" customHeight="1">
      <c r="A49" s="339" t="s">
        <v>75</v>
      </c>
      <c r="B49" s="336" t="str">
        <f>+수보검!B23</f>
        <v>잡곡밥/호박씨죽</v>
      </c>
      <c r="C49" s="337"/>
      <c r="D49" s="337"/>
      <c r="E49" s="337"/>
      <c r="F49" s="338"/>
      <c r="G49" s="339" t="s">
        <v>75</v>
      </c>
      <c r="H49" s="336" t="str">
        <f>+목보검!C6</f>
        <v>잡곡밥/홍합야채죽</v>
      </c>
      <c r="I49" s="337"/>
      <c r="J49" s="337"/>
      <c r="K49" s="337"/>
      <c r="L49" s="338"/>
    </row>
    <row r="50" spans="1:12" ht="15" customHeight="1">
      <c r="A50" s="202"/>
      <c r="B50" s="306" t="str">
        <f>+수보검!B24</f>
        <v>콩비지국</v>
      </c>
      <c r="C50" s="188"/>
      <c r="D50" s="188"/>
      <c r="E50" s="188"/>
      <c r="F50" s="312"/>
      <c r="G50" s="202"/>
      <c r="H50" s="306" t="str">
        <f>+목보검!D6</f>
        <v>계란국</v>
      </c>
      <c r="I50" s="188"/>
      <c r="J50" s="188"/>
      <c r="K50" s="188"/>
      <c r="L50" s="312"/>
    </row>
    <row r="51" spans="1:12" ht="15" customHeight="1">
      <c r="A51" s="202"/>
      <c r="B51" s="306" t="str">
        <f>+수보검!B25</f>
        <v>방어조림</v>
      </c>
      <c r="C51" s="188"/>
      <c r="D51" s="188"/>
      <c r="E51" s="188"/>
      <c r="F51" s="312"/>
      <c r="G51" s="202"/>
      <c r="H51" s="306" t="str">
        <f>+목보검!E6</f>
        <v>하이라이스</v>
      </c>
      <c r="I51" s="188"/>
      <c r="J51" s="188"/>
      <c r="K51" s="188"/>
      <c r="L51" s="312"/>
    </row>
    <row r="52" spans="1:12" ht="15" customHeight="1">
      <c r="A52" s="202"/>
      <c r="B52" s="306" t="str">
        <f>+수보검!B26</f>
        <v>야채비빔만두</v>
      </c>
      <c r="C52" s="188"/>
      <c r="D52" s="188"/>
      <c r="E52" s="188"/>
      <c r="F52" s="312"/>
      <c r="G52" s="202"/>
      <c r="H52" s="306" t="str">
        <f>+목보검!F6</f>
        <v>삼치구이</v>
      </c>
      <c r="I52" s="188"/>
      <c r="J52" s="188"/>
      <c r="K52" s="188"/>
      <c r="L52" s="312"/>
    </row>
    <row r="53" spans="1:12" ht="15" customHeight="1">
      <c r="A53" s="202"/>
      <c r="B53" s="320" t="str">
        <f>+수보검!B27</f>
        <v>느타리버섯볶음</v>
      </c>
      <c r="C53" s="365"/>
      <c r="D53" s="365"/>
      <c r="E53" s="365"/>
      <c r="F53" s="366"/>
      <c r="G53" s="202"/>
      <c r="H53" s="358" t="str">
        <f>+목보검!G6</f>
        <v>어묵콩나물찜</v>
      </c>
      <c r="I53" s="321"/>
      <c r="J53" s="321"/>
      <c r="K53" s="321"/>
      <c r="L53" s="322"/>
    </row>
    <row r="54" spans="1:12" ht="15" customHeight="1">
      <c r="A54" s="202"/>
      <c r="B54" s="320" t="str">
        <f>+수보검!B28</f>
        <v>배추김치</v>
      </c>
      <c r="C54" s="365"/>
      <c r="D54" s="365"/>
      <c r="E54" s="365"/>
      <c r="F54" s="366"/>
      <c r="G54" s="202"/>
      <c r="H54" s="358" t="str">
        <f>+목보검!H6</f>
        <v>배추김치</v>
      </c>
      <c r="I54" s="321"/>
      <c r="J54" s="321"/>
      <c r="K54" s="321"/>
      <c r="L54" s="322"/>
    </row>
    <row r="55" spans="1:12" ht="15" customHeight="1">
      <c r="A55" s="203"/>
      <c r="B55" s="353" t="str">
        <f>+주간식단표!E24</f>
        <v>연시</v>
      </c>
      <c r="C55" s="367"/>
      <c r="D55" s="367"/>
      <c r="E55" s="367"/>
      <c r="F55" s="368"/>
      <c r="G55" s="203"/>
      <c r="H55" s="357" t="str">
        <f>+주간식단표!F24</f>
        <v>크림슨포도</v>
      </c>
      <c r="I55" s="354"/>
      <c r="J55" s="354"/>
      <c r="K55" s="354"/>
      <c r="L55" s="355"/>
    </row>
    <row r="56" spans="1:12" ht="15" customHeight="1">
      <c r="A56" s="29" t="s">
        <v>96</v>
      </c>
      <c r="B56" s="324" t="s">
        <v>108</v>
      </c>
      <c r="C56" s="324"/>
      <c r="D56" s="34" t="s">
        <v>23</v>
      </c>
      <c r="E56" s="318" t="s">
        <v>29</v>
      </c>
      <c r="F56" s="319"/>
      <c r="G56" s="29" t="s">
        <v>96</v>
      </c>
      <c r="H56" s="324" t="s">
        <v>108</v>
      </c>
      <c r="I56" s="324"/>
      <c r="J56" s="104" t="s">
        <v>23</v>
      </c>
      <c r="K56" s="324" t="s">
        <v>29</v>
      </c>
      <c r="L56" s="332"/>
    </row>
    <row r="57" spans="1:12" ht="15" customHeight="1" thickBot="1">
      <c r="A57" s="30" t="s">
        <v>71</v>
      </c>
      <c r="B57" s="313">
        <f>B47</f>
        <v>44614</v>
      </c>
      <c r="C57" s="314"/>
      <c r="D57" s="314"/>
      <c r="E57" s="314"/>
      <c r="F57" s="315"/>
      <c r="G57" s="30" t="s">
        <v>71</v>
      </c>
      <c r="H57" s="359">
        <f>H47</f>
        <v>44615</v>
      </c>
      <c r="I57" s="360"/>
      <c r="J57" s="360"/>
      <c r="K57" s="361"/>
      <c r="L57" s="112"/>
    </row>
    <row r="58" spans="1:12" ht="15" customHeight="1">
      <c r="A58" s="28" t="s">
        <v>101</v>
      </c>
      <c r="B58" s="333">
        <f>B38</f>
        <v>44608</v>
      </c>
      <c r="C58" s="334"/>
      <c r="D58" s="334"/>
      <c r="E58" s="335"/>
      <c r="F58" s="37" t="s">
        <v>112</v>
      </c>
      <c r="G58" s="106" t="s">
        <v>101</v>
      </c>
      <c r="H58" s="333">
        <f>H38</f>
        <v>44609</v>
      </c>
      <c r="I58" s="334"/>
      <c r="J58" s="334"/>
      <c r="K58" s="335"/>
      <c r="L58" s="103" t="s">
        <v>112</v>
      </c>
    </row>
    <row r="59" spans="1:12" ht="15" customHeight="1">
      <c r="A59" s="339" t="s">
        <v>68</v>
      </c>
      <c r="B59" s="336" t="str">
        <f>+수보검!B30</f>
        <v>잡곡밥/냉이된장죽</v>
      </c>
      <c r="C59" s="337"/>
      <c r="D59" s="337"/>
      <c r="E59" s="337"/>
      <c r="F59" s="338"/>
      <c r="G59" s="356" t="s">
        <v>68</v>
      </c>
      <c r="H59" s="306" t="str">
        <f>+목!I10</f>
        <v>잡곡밥/흑임자죽</v>
      </c>
      <c r="I59" s="188"/>
      <c r="J59" s="188"/>
      <c r="K59" s="188"/>
      <c r="L59" s="312"/>
    </row>
    <row r="60" spans="1:12" ht="15" customHeight="1">
      <c r="A60" s="202"/>
      <c r="B60" s="306" t="str">
        <f>+수보검!B31</f>
        <v>알탕</v>
      </c>
      <c r="C60" s="188"/>
      <c r="D60" s="188"/>
      <c r="E60" s="188"/>
      <c r="F60" s="312"/>
      <c r="G60" s="202"/>
      <c r="H60" s="306" t="str">
        <f>+목보검!D7</f>
        <v>바지락쑥국</v>
      </c>
      <c r="I60" s="188"/>
      <c r="J60" s="188"/>
      <c r="K60" s="188"/>
      <c r="L60" s="312"/>
    </row>
    <row r="61" spans="1:12" ht="15" customHeight="1">
      <c r="A61" s="202"/>
      <c r="B61" s="306" t="str">
        <f>+수보검!B32</f>
        <v>무화과연근조림</v>
      </c>
      <c r="C61" s="188"/>
      <c r="D61" s="188"/>
      <c r="E61" s="188"/>
      <c r="F61" s="312"/>
      <c r="G61" s="202"/>
      <c r="H61" s="306" t="str">
        <f>+목보검!E7</f>
        <v>쇠고기팽이볶음</v>
      </c>
      <c r="I61" s="188"/>
      <c r="J61" s="188"/>
      <c r="K61" s="188"/>
      <c r="L61" s="312"/>
    </row>
    <row r="62" spans="1:12" ht="15" customHeight="1">
      <c r="A62" s="202"/>
      <c r="B62" s="306" t="str">
        <f>+수보검!B33</f>
        <v>돈육냉이볶음</v>
      </c>
      <c r="C62" s="188"/>
      <c r="D62" s="188"/>
      <c r="E62" s="188"/>
      <c r="F62" s="312"/>
      <c r="G62" s="202"/>
      <c r="H62" s="306" t="str">
        <f>+목보검!F7</f>
        <v>상추샐러드</v>
      </c>
      <c r="I62" s="188"/>
      <c r="J62" s="188"/>
      <c r="K62" s="188"/>
      <c r="L62" s="312"/>
    </row>
    <row r="63" spans="1:12" ht="15" customHeight="1">
      <c r="A63" s="202"/>
      <c r="B63" s="320" t="str">
        <f>+수보검!B34</f>
        <v>곰피무침</v>
      </c>
      <c r="C63" s="365"/>
      <c r="D63" s="365"/>
      <c r="E63" s="365"/>
      <c r="F63" s="366"/>
      <c r="G63" s="202"/>
      <c r="H63" s="320" t="str">
        <f>+목보검!G7</f>
        <v>민물새우무조림</v>
      </c>
      <c r="I63" s="321"/>
      <c r="J63" s="321"/>
      <c r="K63" s="321"/>
      <c r="L63" s="322"/>
    </row>
    <row r="64" spans="1:12" ht="15" customHeight="1">
      <c r="A64" s="202"/>
      <c r="B64" s="320" t="str">
        <f>+수보검!B35</f>
        <v>배추김치</v>
      </c>
      <c r="C64" s="365"/>
      <c r="D64" s="365"/>
      <c r="E64" s="365"/>
      <c r="F64" s="366"/>
      <c r="G64" s="202"/>
      <c r="H64" s="320" t="str">
        <f>+목보검!H7</f>
        <v>배추김치</v>
      </c>
      <c r="I64" s="321"/>
      <c r="J64" s="321"/>
      <c r="K64" s="321"/>
      <c r="L64" s="322"/>
    </row>
    <row r="65" spans="1:12" ht="15" customHeight="1">
      <c r="A65" s="203"/>
      <c r="B65" s="353" t="s">
        <v>61</v>
      </c>
      <c r="C65" s="367"/>
      <c r="D65" s="367"/>
      <c r="E65" s="367"/>
      <c r="F65" s="368"/>
      <c r="G65" s="203"/>
      <c r="H65" s="320" t="s">
        <v>61</v>
      </c>
      <c r="I65" s="321"/>
      <c r="J65" s="321"/>
      <c r="K65" s="321"/>
      <c r="L65" s="322"/>
    </row>
    <row r="66" spans="1:12" ht="15" customHeight="1">
      <c r="A66" s="29" t="s">
        <v>96</v>
      </c>
      <c r="B66" s="324" t="s">
        <v>108</v>
      </c>
      <c r="C66" s="324"/>
      <c r="D66" s="34" t="s">
        <v>23</v>
      </c>
      <c r="E66" s="318" t="s">
        <v>19</v>
      </c>
      <c r="F66" s="319"/>
      <c r="G66" s="29" t="s">
        <v>96</v>
      </c>
      <c r="H66" s="324" t="s">
        <v>108</v>
      </c>
      <c r="I66" s="324"/>
      <c r="J66" s="104" t="s">
        <v>23</v>
      </c>
      <c r="K66" s="324" t="s">
        <v>19</v>
      </c>
      <c r="L66" s="332"/>
    </row>
    <row r="67" spans="1:12" ht="15" customHeight="1">
      <c r="A67" s="30" t="s">
        <v>71</v>
      </c>
      <c r="B67" s="313">
        <f>B47</f>
        <v>44614</v>
      </c>
      <c r="C67" s="314"/>
      <c r="D67" s="314"/>
      <c r="E67" s="314"/>
      <c r="F67" s="315"/>
      <c r="G67" s="30" t="s">
        <v>71</v>
      </c>
      <c r="H67" s="362">
        <f>H47</f>
        <v>44615</v>
      </c>
      <c r="I67" s="363"/>
      <c r="J67" s="363"/>
      <c r="K67" s="364"/>
      <c r="L67" s="111"/>
    </row>
    <row r="68" spans="1:12" ht="15" customHeight="1">
      <c r="A68" s="31"/>
      <c r="B68" s="32"/>
      <c r="C68" s="32"/>
      <c r="D68" s="32" t="s">
        <v>122</v>
      </c>
      <c r="E68" s="32"/>
      <c r="F68" s="32"/>
      <c r="G68" s="31"/>
      <c r="H68" s="32"/>
      <c r="I68" s="32"/>
      <c r="J68" s="32" t="s">
        <v>122</v>
      </c>
      <c r="K68" s="32"/>
      <c r="L68" s="32"/>
    </row>
    <row r="69" spans="1:12" ht="15" customHeight="1">
      <c r="A69" s="35" t="s">
        <v>24</v>
      </c>
      <c r="B69" s="33"/>
      <c r="C69" s="33"/>
      <c r="D69" s="33"/>
      <c r="E69" s="33"/>
      <c r="F69" s="33"/>
      <c r="G69" s="35" t="s">
        <v>24</v>
      </c>
      <c r="H69" s="33"/>
      <c r="I69" s="33"/>
      <c r="J69" s="33"/>
      <c r="K69" s="33"/>
      <c r="L69" s="33"/>
    </row>
    <row r="70" spans="1:12" ht="15" customHeight="1">
      <c r="A70" s="323" t="s">
        <v>5</v>
      </c>
      <c r="B70" s="307"/>
      <c r="C70" s="307"/>
      <c r="D70" s="307"/>
      <c r="E70" s="307"/>
      <c r="F70" s="307"/>
      <c r="G70" s="323" t="s">
        <v>5</v>
      </c>
      <c r="H70" s="307"/>
      <c r="I70" s="307"/>
      <c r="J70" s="307"/>
      <c r="K70" s="307"/>
      <c r="L70" s="307"/>
    </row>
    <row r="71" spans="1:12" ht="15" customHeight="1">
      <c r="A71" s="323" t="s">
        <v>1</v>
      </c>
      <c r="B71" s="323"/>
      <c r="C71" s="323"/>
      <c r="D71" s="323"/>
      <c r="E71" s="323"/>
      <c r="F71" s="323"/>
      <c r="G71" s="323" t="s">
        <v>1</v>
      </c>
      <c r="H71" s="323"/>
      <c r="I71" s="323"/>
      <c r="J71" s="323"/>
      <c r="K71" s="323"/>
      <c r="L71" s="323"/>
    </row>
    <row r="72" spans="1:12" ht="15" customHeight="1">
      <c r="A72" s="323" t="s">
        <v>56</v>
      </c>
      <c r="B72" s="307"/>
      <c r="C72" s="307"/>
      <c r="D72" s="307"/>
      <c r="E72" s="307"/>
      <c r="F72" s="307"/>
      <c r="G72" s="323" t="s">
        <v>56</v>
      </c>
      <c r="H72" s="307"/>
      <c r="I72" s="307"/>
      <c r="J72" s="307"/>
      <c r="K72" s="307"/>
      <c r="L72" s="307"/>
    </row>
    <row r="73" spans="1:12" ht="15" customHeight="1">
      <c r="A73" s="323" t="s">
        <v>2</v>
      </c>
      <c r="B73" s="323"/>
      <c r="C73" s="323"/>
      <c r="D73" s="323"/>
      <c r="E73" s="323"/>
      <c r="F73" s="323"/>
      <c r="G73" s="323" t="s">
        <v>2</v>
      </c>
      <c r="H73" s="323"/>
      <c r="I73" s="323"/>
      <c r="J73" s="323"/>
      <c r="K73" s="323"/>
      <c r="L73" s="323"/>
    </row>
    <row r="74" spans="1:12" ht="15" customHeight="1"/>
    <row r="75" spans="1:12" ht="15" customHeight="1">
      <c r="A75" s="328" t="s">
        <v>107</v>
      </c>
      <c r="B75" s="328"/>
      <c r="C75" s="328"/>
      <c r="D75" s="328"/>
      <c r="E75" s="328"/>
      <c r="F75" s="328"/>
      <c r="G75" s="328" t="s">
        <v>107</v>
      </c>
      <c r="H75" s="328"/>
      <c r="I75" s="328"/>
      <c r="J75" s="328"/>
      <c r="K75" s="328"/>
      <c r="L75" s="328"/>
    </row>
    <row r="76" spans="1:12" ht="15" customHeight="1">
      <c r="G76" s="27"/>
    </row>
    <row r="77" spans="1:12" ht="15" customHeight="1">
      <c r="A77" s="106" t="s">
        <v>101</v>
      </c>
      <c r="B77" s="333">
        <f>금보검!B3</f>
        <v>44610</v>
      </c>
      <c r="C77" s="334"/>
      <c r="D77" s="334"/>
      <c r="E77" s="335"/>
      <c r="F77" s="37" t="s">
        <v>118</v>
      </c>
      <c r="G77" s="28" t="s">
        <v>101</v>
      </c>
      <c r="H77" s="333">
        <f>토보검!B3</f>
        <v>44611</v>
      </c>
      <c r="I77" s="334"/>
      <c r="J77" s="334"/>
      <c r="K77" s="335"/>
      <c r="L77" s="103" t="s">
        <v>118</v>
      </c>
    </row>
    <row r="78" spans="1:12" ht="15" customHeight="1">
      <c r="A78" s="356" t="s">
        <v>93</v>
      </c>
      <c r="B78" s="336" t="str">
        <f>+금보검!B16</f>
        <v>잡곡밥/계란죽</v>
      </c>
      <c r="C78" s="337"/>
      <c r="D78" s="337"/>
      <c r="E78" s="337"/>
      <c r="F78" s="338"/>
      <c r="G78" s="339" t="s">
        <v>93</v>
      </c>
      <c r="H78" s="336" t="str">
        <f>+토보검!B16</f>
        <v>잡곡밥/아몬드죽</v>
      </c>
      <c r="I78" s="337"/>
      <c r="J78" s="337"/>
      <c r="K78" s="337"/>
      <c r="L78" s="338"/>
    </row>
    <row r="79" spans="1:12" ht="15" customHeight="1">
      <c r="A79" s="202"/>
      <c r="B79" s="306" t="str">
        <f>+금보검!B17</f>
        <v>조갯살미역국</v>
      </c>
      <c r="C79" s="188"/>
      <c r="D79" s="188"/>
      <c r="E79" s="188"/>
      <c r="F79" s="312"/>
      <c r="G79" s="202"/>
      <c r="H79" s="306" t="str">
        <f>+토보검!B17</f>
        <v>들깨무채국</v>
      </c>
      <c r="I79" s="188"/>
      <c r="J79" s="188"/>
      <c r="K79" s="188"/>
      <c r="L79" s="312"/>
    </row>
    <row r="80" spans="1:12" ht="15" customHeight="1">
      <c r="A80" s="202"/>
      <c r="B80" s="306" t="str">
        <f>+금보검!B18</f>
        <v>비엔나마늘쫑조림</v>
      </c>
      <c r="C80" s="188"/>
      <c r="D80" s="188"/>
      <c r="E80" s="188"/>
      <c r="F80" s="312"/>
      <c r="G80" s="202"/>
      <c r="H80" s="306" t="str">
        <f>+토보검!B18</f>
        <v>차돌숙주볶음</v>
      </c>
      <c r="I80" s="188"/>
      <c r="J80" s="188"/>
      <c r="K80" s="188"/>
      <c r="L80" s="312"/>
    </row>
    <row r="81" spans="1:15" ht="15" customHeight="1">
      <c r="A81" s="202"/>
      <c r="B81" s="306" t="str">
        <f>+금보검!B19</f>
        <v>가지민찌굴소스볶음</v>
      </c>
      <c r="C81" s="188"/>
      <c r="D81" s="188"/>
      <c r="E81" s="188"/>
      <c r="F81" s="312"/>
      <c r="G81" s="202"/>
      <c r="H81" s="306" t="str">
        <f>+토보검!B19</f>
        <v>톳두부무침</v>
      </c>
      <c r="I81" s="188"/>
      <c r="J81" s="188"/>
      <c r="K81" s="188"/>
      <c r="L81" s="312"/>
    </row>
    <row r="82" spans="1:15" ht="15" customHeight="1">
      <c r="A82" s="202"/>
      <c r="B82" s="320" t="str">
        <f>+금보검!B20</f>
        <v>김구이</v>
      </c>
      <c r="C82" s="307"/>
      <c r="D82" s="307"/>
      <c r="E82" s="307"/>
      <c r="F82" s="308"/>
      <c r="G82" s="202"/>
      <c r="H82" s="320" t="str">
        <f>+토보검!B20</f>
        <v>김구이</v>
      </c>
      <c r="I82" s="321"/>
      <c r="J82" s="321"/>
      <c r="K82" s="321"/>
      <c r="L82" s="322"/>
    </row>
    <row r="83" spans="1:15" ht="15" customHeight="1">
      <c r="A83" s="202"/>
      <c r="B83" s="320" t="str">
        <f>+금보검!B21</f>
        <v>배추김치</v>
      </c>
      <c r="C83" s="307"/>
      <c r="D83" s="307"/>
      <c r="E83" s="307"/>
      <c r="F83" s="308"/>
      <c r="G83" s="202"/>
      <c r="H83" s="320" t="str">
        <f>+토보검!B21</f>
        <v>배추김치</v>
      </c>
      <c r="I83" s="321"/>
      <c r="J83" s="321"/>
      <c r="K83" s="321"/>
      <c r="L83" s="322"/>
    </row>
    <row r="84" spans="1:15" ht="15" customHeight="1">
      <c r="A84" s="203"/>
      <c r="B84" s="353" t="str">
        <f>+주간식단표!G23</f>
        <v>요거트</v>
      </c>
      <c r="C84" s="388"/>
      <c r="D84" s="388"/>
      <c r="E84" s="388"/>
      <c r="F84" s="392"/>
      <c r="G84" s="203"/>
      <c r="H84" s="353" t="str">
        <f>+주간식단표!H23</f>
        <v>두유</v>
      </c>
      <c r="I84" s="354"/>
      <c r="J84" s="354"/>
      <c r="K84" s="354"/>
      <c r="L84" s="355"/>
    </row>
    <row r="85" spans="1:15" ht="15" customHeight="1">
      <c r="A85" s="29" t="s">
        <v>96</v>
      </c>
      <c r="B85" s="324" t="s">
        <v>108</v>
      </c>
      <c r="C85" s="324"/>
      <c r="D85" s="34" t="s">
        <v>23</v>
      </c>
      <c r="E85" s="318" t="s">
        <v>13</v>
      </c>
      <c r="F85" s="319"/>
      <c r="G85" s="29" t="s">
        <v>96</v>
      </c>
      <c r="H85" s="324" t="s">
        <v>108</v>
      </c>
      <c r="I85" s="324"/>
      <c r="J85" s="104" t="s">
        <v>23</v>
      </c>
      <c r="K85" s="324" t="s">
        <v>13</v>
      </c>
      <c r="L85" s="332"/>
    </row>
    <row r="86" spans="1:15" ht="15" customHeight="1" thickBot="1">
      <c r="A86" s="30" t="s">
        <v>71</v>
      </c>
      <c r="B86" s="313">
        <f>B77+6</f>
        <v>44616</v>
      </c>
      <c r="C86" s="314"/>
      <c r="D86" s="314"/>
      <c r="E86" s="314"/>
      <c r="F86" s="315"/>
      <c r="G86" s="30" t="s">
        <v>71</v>
      </c>
      <c r="H86" s="313">
        <f>H77+6</f>
        <v>44617</v>
      </c>
      <c r="I86" s="314"/>
      <c r="J86" s="314"/>
      <c r="K86" s="314"/>
      <c r="L86" s="315"/>
    </row>
    <row r="87" spans="1:15" ht="15" customHeight="1">
      <c r="A87" s="28" t="s">
        <v>101</v>
      </c>
      <c r="B87" s="333">
        <f>B77</f>
        <v>44610</v>
      </c>
      <c r="C87" s="334"/>
      <c r="D87" s="334"/>
      <c r="E87" s="335"/>
      <c r="F87" s="36" t="s">
        <v>116</v>
      </c>
      <c r="G87" s="28" t="s">
        <v>101</v>
      </c>
      <c r="H87" s="333">
        <f>H77</f>
        <v>44611</v>
      </c>
      <c r="I87" s="334"/>
      <c r="J87" s="334"/>
      <c r="K87" s="335"/>
      <c r="L87" s="103" t="s">
        <v>116</v>
      </c>
    </row>
    <row r="88" spans="1:15" ht="15" customHeight="1">
      <c r="A88" s="50"/>
      <c r="B88" s="336" t="str">
        <f>+금보검!B23</f>
        <v>잡곡밥/흑임자죽</v>
      </c>
      <c r="C88" s="337"/>
      <c r="D88" s="337"/>
      <c r="E88" s="337"/>
      <c r="F88" s="338"/>
      <c r="G88" s="339" t="s">
        <v>75</v>
      </c>
      <c r="H88" s="336" t="str">
        <f>+토보검!B23</f>
        <v>잡곡밥/참깨죽</v>
      </c>
      <c r="I88" s="337"/>
      <c r="J88" s="337"/>
      <c r="K88" s="337"/>
      <c r="L88" s="338"/>
    </row>
    <row r="89" spans="1:15" ht="15" customHeight="1">
      <c r="A89" s="356" t="s">
        <v>75</v>
      </c>
      <c r="B89" s="306" t="str">
        <f>+금보검!B24</f>
        <v>버섯수제비국</v>
      </c>
      <c r="C89" s="188"/>
      <c r="D89" s="188"/>
      <c r="E89" s="188"/>
      <c r="F89" s="312"/>
      <c r="G89" s="202"/>
      <c r="H89" s="306" t="str">
        <f>+토보검!B24</f>
        <v>등뼈우거지탕</v>
      </c>
      <c r="I89" s="188"/>
      <c r="J89" s="188"/>
      <c r="K89" s="188"/>
      <c r="L89" s="312"/>
    </row>
    <row r="90" spans="1:15" ht="15" customHeight="1">
      <c r="A90" s="202"/>
      <c r="B90" s="306" t="str">
        <f>+금보검!B25</f>
        <v>시래기지짐</v>
      </c>
      <c r="C90" s="188"/>
      <c r="D90" s="188"/>
      <c r="E90" s="188"/>
      <c r="F90" s="312"/>
      <c r="G90" s="202"/>
      <c r="H90" s="306" t="str">
        <f>+토보검!B25</f>
        <v>오복지무침</v>
      </c>
      <c r="I90" s="188"/>
      <c r="J90" s="188"/>
      <c r="K90" s="188"/>
      <c r="L90" s="312"/>
    </row>
    <row r="91" spans="1:15" ht="15" customHeight="1">
      <c r="A91" s="202"/>
      <c r="B91" s="306" t="str">
        <f>+금보검!B26</f>
        <v>물파래무침</v>
      </c>
      <c r="C91" s="188"/>
      <c r="D91" s="188"/>
      <c r="E91" s="188"/>
      <c r="F91" s="312"/>
      <c r="G91" s="202"/>
      <c r="H91" s="306" t="str">
        <f>+토보검!B26</f>
        <v>고등어조림</v>
      </c>
      <c r="I91" s="188"/>
      <c r="J91" s="188"/>
      <c r="K91" s="188"/>
      <c r="L91" s="312"/>
    </row>
    <row r="92" spans="1:15" ht="15" customHeight="1">
      <c r="A92" s="202"/>
      <c r="B92" s="320" t="str">
        <f>+금보검!B27</f>
        <v>돈육파채볶음</v>
      </c>
      <c r="C92" s="321"/>
      <c r="D92" s="321"/>
      <c r="E92" s="321"/>
      <c r="F92" s="322"/>
      <c r="G92" s="202"/>
      <c r="H92" s="320" t="str">
        <f>+토보검!B27</f>
        <v>해초무쌈샐러드</v>
      </c>
      <c r="I92" s="321"/>
      <c r="J92" s="321"/>
      <c r="K92" s="321"/>
      <c r="L92" s="322"/>
    </row>
    <row r="93" spans="1:15" ht="15" customHeight="1">
      <c r="A93" s="202"/>
      <c r="B93" s="320" t="str">
        <f>+금보검!B28</f>
        <v>배추김치</v>
      </c>
      <c r="C93" s="321"/>
      <c r="D93" s="321"/>
      <c r="E93" s="321"/>
      <c r="F93" s="322"/>
      <c r="G93" s="202"/>
      <c r="H93" s="320" t="str">
        <f>+토보검!B28</f>
        <v>배추김치</v>
      </c>
      <c r="I93" s="321"/>
      <c r="J93" s="321"/>
      <c r="K93" s="321"/>
      <c r="L93" s="322"/>
    </row>
    <row r="94" spans="1:15" ht="15" customHeight="1">
      <c r="A94" s="203"/>
      <c r="B94" s="353" t="str">
        <f>+주간식단표!G24</f>
        <v>팬케잌,우유</v>
      </c>
      <c r="C94" s="354"/>
      <c r="D94" s="354"/>
      <c r="E94" s="354"/>
      <c r="F94" s="355"/>
      <c r="G94" s="203"/>
      <c r="H94" s="353" t="str">
        <f>+주간식단표!H24</f>
        <v>쿠키,우유</v>
      </c>
      <c r="I94" s="354"/>
      <c r="J94" s="354"/>
      <c r="K94" s="354"/>
      <c r="L94" s="355"/>
    </row>
    <row r="95" spans="1:15" ht="15" customHeight="1">
      <c r="A95" s="29" t="s">
        <v>96</v>
      </c>
      <c r="B95" s="324" t="s">
        <v>108</v>
      </c>
      <c r="C95" s="324"/>
      <c r="D95" s="34" t="s">
        <v>23</v>
      </c>
      <c r="E95" s="318" t="s">
        <v>29</v>
      </c>
      <c r="F95" s="319"/>
      <c r="G95" s="29" t="s">
        <v>96</v>
      </c>
      <c r="H95" s="324" t="s">
        <v>108</v>
      </c>
      <c r="I95" s="324"/>
      <c r="J95" s="104" t="s">
        <v>23</v>
      </c>
      <c r="K95" s="324" t="s">
        <v>29</v>
      </c>
      <c r="L95" s="332"/>
    </row>
    <row r="96" spans="1:15" ht="15" customHeight="1" thickBot="1">
      <c r="A96" s="30" t="s">
        <v>71</v>
      </c>
      <c r="B96" s="313">
        <f>B86</f>
        <v>44616</v>
      </c>
      <c r="C96" s="314"/>
      <c r="D96" s="314"/>
      <c r="E96" s="314"/>
      <c r="F96" s="315"/>
      <c r="G96" s="30" t="s">
        <v>71</v>
      </c>
      <c r="H96" s="313">
        <f>H87+6</f>
        <v>44617</v>
      </c>
      <c r="I96" s="314"/>
      <c r="J96" s="314"/>
      <c r="K96" s="314"/>
      <c r="L96" s="315"/>
      <c r="O96" s="26" t="s">
        <v>61</v>
      </c>
    </row>
    <row r="97" spans="1:12" ht="15" customHeight="1">
      <c r="A97" s="28" t="s">
        <v>101</v>
      </c>
      <c r="B97" s="333">
        <f>B77</f>
        <v>44610</v>
      </c>
      <c r="C97" s="334"/>
      <c r="D97" s="334"/>
      <c r="E97" s="335"/>
      <c r="F97" s="36" t="s">
        <v>112</v>
      </c>
      <c r="G97" s="28" t="s">
        <v>101</v>
      </c>
      <c r="H97" s="333">
        <f>H77</f>
        <v>44611</v>
      </c>
      <c r="I97" s="334"/>
      <c r="J97" s="334"/>
      <c r="K97" s="335"/>
      <c r="L97" s="103" t="s">
        <v>112</v>
      </c>
    </row>
    <row r="98" spans="1:12" ht="15" customHeight="1">
      <c r="A98" s="339" t="s">
        <v>68</v>
      </c>
      <c r="B98" s="336" t="str">
        <f>+금보검!B30</f>
        <v>잡곡밥/쇠고기야채죽</v>
      </c>
      <c r="C98" s="337"/>
      <c r="D98" s="337"/>
      <c r="E98" s="337"/>
      <c r="F98" s="338"/>
      <c r="G98" s="339" t="s">
        <v>68</v>
      </c>
      <c r="H98" s="336" t="str">
        <f>+토보검!B30</f>
        <v>잡곡밥/브로콜리죽</v>
      </c>
      <c r="I98" s="337"/>
      <c r="J98" s="337"/>
      <c r="K98" s="337"/>
      <c r="L98" s="338"/>
    </row>
    <row r="99" spans="1:12" ht="15" customHeight="1">
      <c r="A99" s="202"/>
      <c r="B99" s="306" t="str">
        <f>+금보검!B31</f>
        <v>쇠고기토란탕</v>
      </c>
      <c r="C99" s="188"/>
      <c r="D99" s="188"/>
      <c r="E99" s="188"/>
      <c r="F99" s="312"/>
      <c r="G99" s="202"/>
      <c r="H99" s="306" t="str">
        <f>+토보검!B31</f>
        <v>오징어무국</v>
      </c>
      <c r="I99" s="188"/>
      <c r="J99" s="188"/>
      <c r="K99" s="188"/>
      <c r="L99" s="312"/>
    </row>
    <row r="100" spans="1:12" ht="15" customHeight="1">
      <c r="A100" s="202"/>
      <c r="B100" s="306" t="str">
        <f>+금보검!B32</f>
        <v>코다리엿장조림</v>
      </c>
      <c r="C100" s="188"/>
      <c r="D100" s="188"/>
      <c r="E100" s="188"/>
      <c r="F100" s="312"/>
      <c r="G100" s="202"/>
      <c r="H100" s="306" t="str">
        <f>+토보검!B32</f>
        <v>돈사태무조림</v>
      </c>
      <c r="I100" s="188"/>
      <c r="J100" s="188"/>
      <c r="K100" s="188"/>
      <c r="L100" s="312"/>
    </row>
    <row r="101" spans="1:12" ht="15" customHeight="1">
      <c r="A101" s="202"/>
      <c r="B101" s="306" t="str">
        <f>+금보검!B33</f>
        <v>새송이깻잎무침</v>
      </c>
      <c r="C101" s="188"/>
      <c r="D101" s="188"/>
      <c r="E101" s="188"/>
      <c r="F101" s="312"/>
      <c r="G101" s="202"/>
      <c r="H101" s="306" t="str">
        <f>+토보검!B33</f>
        <v>마늘잎건새우볶음</v>
      </c>
      <c r="I101" s="188"/>
      <c r="J101" s="188"/>
      <c r="K101" s="188"/>
      <c r="L101" s="312"/>
    </row>
    <row r="102" spans="1:12" ht="15" customHeight="1">
      <c r="A102" s="202"/>
      <c r="B102" s="306" t="str">
        <f>+금보검!B34</f>
        <v>고구마곤약조림</v>
      </c>
      <c r="C102" s="307"/>
      <c r="D102" s="307"/>
      <c r="E102" s="307"/>
      <c r="F102" s="308"/>
      <c r="G102" s="202"/>
      <c r="H102" s="306" t="str">
        <f>+토보검!B34</f>
        <v>브로콜리흑임자소스무침</v>
      </c>
      <c r="I102" s="307"/>
      <c r="J102" s="307"/>
      <c r="K102" s="307"/>
      <c r="L102" s="308"/>
    </row>
    <row r="103" spans="1:12" ht="15" customHeight="1">
      <c r="A103" s="202"/>
      <c r="B103" s="306" t="str">
        <f>+금보검!B35</f>
        <v>배추김치</v>
      </c>
      <c r="C103" s="307"/>
      <c r="D103" s="307"/>
      <c r="E103" s="307"/>
      <c r="F103" s="308"/>
      <c r="G103" s="202"/>
      <c r="H103" s="306" t="str">
        <f>+토보검!B35</f>
        <v>배추김치</v>
      </c>
      <c r="I103" s="307"/>
      <c r="J103" s="307"/>
      <c r="K103" s="307"/>
      <c r="L103" s="308"/>
    </row>
    <row r="104" spans="1:12" ht="15" customHeight="1">
      <c r="A104" s="202"/>
      <c r="B104" s="393" t="s">
        <v>61</v>
      </c>
      <c r="C104" s="388"/>
      <c r="D104" s="388"/>
      <c r="E104" s="388"/>
      <c r="F104" s="392"/>
      <c r="G104" s="202"/>
      <c r="H104" s="393" t="s">
        <v>61</v>
      </c>
      <c r="I104" s="388"/>
      <c r="J104" s="388"/>
      <c r="K104" s="388"/>
      <c r="L104" s="392"/>
    </row>
    <row r="105" spans="1:12" ht="15" customHeight="1">
      <c r="A105" s="29" t="s">
        <v>96</v>
      </c>
      <c r="B105" s="324" t="s">
        <v>108</v>
      </c>
      <c r="C105" s="324"/>
      <c r="D105" s="34" t="s">
        <v>23</v>
      </c>
      <c r="E105" s="318" t="s">
        <v>19</v>
      </c>
      <c r="F105" s="319"/>
      <c r="G105" s="29" t="s">
        <v>96</v>
      </c>
      <c r="H105" s="324" t="s">
        <v>108</v>
      </c>
      <c r="I105" s="324"/>
      <c r="J105" s="104" t="s">
        <v>23</v>
      </c>
      <c r="K105" s="318" t="s">
        <v>19</v>
      </c>
      <c r="L105" s="344"/>
    </row>
    <row r="106" spans="1:12" ht="15" customHeight="1">
      <c r="A106" s="30" t="s">
        <v>71</v>
      </c>
      <c r="B106" s="313">
        <f>B86</f>
        <v>44616</v>
      </c>
      <c r="C106" s="314"/>
      <c r="D106" s="314"/>
      <c r="E106" s="314"/>
      <c r="F106" s="315"/>
      <c r="G106" s="30" t="s">
        <v>71</v>
      </c>
      <c r="H106" s="313">
        <f>H86</f>
        <v>44617</v>
      </c>
      <c r="I106" s="314"/>
      <c r="J106" s="314"/>
      <c r="K106" s="314"/>
      <c r="L106" s="315"/>
    </row>
    <row r="107" spans="1:12" ht="15" customHeight="1">
      <c r="A107" s="31"/>
      <c r="B107" s="32"/>
      <c r="C107" s="32"/>
      <c r="D107" s="32" t="s">
        <v>122</v>
      </c>
      <c r="E107" s="32"/>
      <c r="F107" s="32"/>
      <c r="G107" s="31"/>
      <c r="H107" s="32"/>
      <c r="I107" s="32"/>
      <c r="J107" s="32" t="s">
        <v>122</v>
      </c>
      <c r="K107" s="32"/>
      <c r="L107" s="32"/>
    </row>
    <row r="108" spans="1:12" ht="15" customHeight="1">
      <c r="A108" s="35" t="s">
        <v>24</v>
      </c>
      <c r="B108" s="33"/>
      <c r="C108" s="33"/>
      <c r="D108" s="33"/>
      <c r="E108" s="33"/>
      <c r="F108" s="33"/>
      <c r="G108" s="35" t="s">
        <v>24</v>
      </c>
      <c r="H108" s="33"/>
      <c r="I108" s="33"/>
      <c r="J108" s="33"/>
      <c r="K108" s="33"/>
      <c r="L108" s="33"/>
    </row>
    <row r="109" spans="1:12" ht="15" customHeight="1">
      <c r="A109" s="323" t="s">
        <v>5</v>
      </c>
      <c r="B109" s="307"/>
      <c r="C109" s="307"/>
      <c r="D109" s="307"/>
      <c r="E109" s="307"/>
      <c r="F109" s="307"/>
      <c r="G109" s="323" t="s">
        <v>5</v>
      </c>
      <c r="H109" s="307"/>
      <c r="I109" s="307"/>
      <c r="J109" s="307"/>
      <c r="K109" s="307"/>
      <c r="L109" s="307"/>
    </row>
    <row r="110" spans="1:12" ht="15" customHeight="1">
      <c r="A110" s="323" t="s">
        <v>1</v>
      </c>
      <c r="B110" s="323"/>
      <c r="C110" s="323"/>
      <c r="D110" s="323"/>
      <c r="E110" s="323"/>
      <c r="F110" s="323"/>
      <c r="G110" s="323" t="s">
        <v>1</v>
      </c>
      <c r="H110" s="323"/>
      <c r="I110" s="323"/>
      <c r="J110" s="323"/>
      <c r="K110" s="323"/>
      <c r="L110" s="323"/>
    </row>
    <row r="111" spans="1:12" ht="15" customHeight="1">
      <c r="A111" s="323" t="s">
        <v>56</v>
      </c>
      <c r="B111" s="307"/>
      <c r="C111" s="307"/>
      <c r="D111" s="307"/>
      <c r="E111" s="307"/>
      <c r="F111" s="307"/>
      <c r="G111" s="323" t="s">
        <v>56</v>
      </c>
      <c r="H111" s="307"/>
      <c r="I111" s="307"/>
      <c r="J111" s="307"/>
      <c r="K111" s="307"/>
      <c r="L111" s="307"/>
    </row>
    <row r="112" spans="1:12" ht="15" customHeight="1">
      <c r="A112" s="27" t="s">
        <v>103</v>
      </c>
    </row>
    <row r="113" spans="1:8" ht="15" customHeight="1">
      <c r="A113" s="328" t="s">
        <v>107</v>
      </c>
      <c r="B113" s="328"/>
      <c r="C113" s="328"/>
      <c r="D113" s="328"/>
      <c r="E113" s="328"/>
      <c r="F113" s="328"/>
    </row>
    <row r="114" spans="1:8" ht="15" customHeight="1"/>
    <row r="115" spans="1:8" ht="15" customHeight="1">
      <c r="A115" s="100" t="s">
        <v>101</v>
      </c>
      <c r="B115" s="325">
        <f>일보검!B3</f>
        <v>44612</v>
      </c>
      <c r="C115" s="326"/>
      <c r="D115" s="326"/>
      <c r="E115" s="327"/>
      <c r="F115" s="101" t="s">
        <v>118</v>
      </c>
    </row>
    <row r="116" spans="1:8" ht="15" customHeight="1">
      <c r="A116" s="345" t="s">
        <v>93</v>
      </c>
      <c r="B116" s="309" t="str">
        <f>+일보검!B16</f>
        <v>잡곡밥/야채죽</v>
      </c>
      <c r="C116" s="310"/>
      <c r="D116" s="310"/>
      <c r="E116" s="310"/>
      <c r="F116" s="311"/>
    </row>
    <row r="117" spans="1:8" ht="15" customHeight="1">
      <c r="A117" s="346"/>
      <c r="B117" s="306" t="str">
        <f>+일보검!B17</f>
        <v>연두계란국</v>
      </c>
      <c r="C117" s="188"/>
      <c r="D117" s="188"/>
      <c r="E117" s="188"/>
      <c r="F117" s="312"/>
    </row>
    <row r="118" spans="1:8" ht="15" customHeight="1">
      <c r="A118" s="346"/>
      <c r="B118" s="306" t="str">
        <f>+일보검!B18</f>
        <v>가오리찜</v>
      </c>
      <c r="C118" s="188"/>
      <c r="D118" s="188"/>
      <c r="E118" s="188"/>
      <c r="F118" s="312"/>
    </row>
    <row r="119" spans="1:8" ht="15" customHeight="1">
      <c r="A119" s="346"/>
      <c r="B119" s="306" t="str">
        <f>+일보검!B19</f>
        <v>고구마줄기볶음</v>
      </c>
      <c r="C119" s="188"/>
      <c r="D119" s="188"/>
      <c r="E119" s="188"/>
      <c r="F119" s="312"/>
    </row>
    <row r="120" spans="1:8" ht="15" customHeight="1">
      <c r="A120" s="346"/>
      <c r="B120" s="306" t="str">
        <f>+일보검!B20</f>
        <v>김구이</v>
      </c>
      <c r="C120" s="307"/>
      <c r="D120" s="307"/>
      <c r="E120" s="307"/>
      <c r="F120" s="308"/>
    </row>
    <row r="121" spans="1:8" ht="15" customHeight="1" thickBot="1">
      <c r="A121" s="346"/>
      <c r="B121" s="306" t="str">
        <f>+일보검!B21</f>
        <v>배추김치</v>
      </c>
      <c r="C121" s="307"/>
      <c r="D121" s="307"/>
      <c r="E121" s="307"/>
      <c r="F121" s="308"/>
    </row>
    <row r="122" spans="1:8" ht="15" customHeight="1" thickBot="1">
      <c r="A122" s="346"/>
      <c r="B122" s="347" t="str">
        <f>+주간식단표!I23</f>
        <v>유산균음료</v>
      </c>
      <c r="C122" s="348"/>
      <c r="D122" s="348"/>
      <c r="E122" s="348"/>
      <c r="F122" s="349"/>
    </row>
    <row r="123" spans="1:8" ht="15" customHeight="1">
      <c r="A123" s="100" t="s">
        <v>96</v>
      </c>
      <c r="B123" s="341" t="s">
        <v>108</v>
      </c>
      <c r="C123" s="341"/>
      <c r="D123" s="102" t="s">
        <v>23</v>
      </c>
      <c r="E123" s="316" t="s">
        <v>13</v>
      </c>
      <c r="F123" s="317"/>
    </row>
    <row r="124" spans="1:8" ht="15" customHeight="1" thickBot="1">
      <c r="A124" s="100" t="s">
        <v>71</v>
      </c>
      <c r="B124" s="342">
        <f>B115+6</f>
        <v>44618</v>
      </c>
      <c r="C124" s="343"/>
      <c r="D124" s="343"/>
      <c r="E124" s="343"/>
      <c r="F124" s="225"/>
    </row>
    <row r="125" spans="1:8" ht="15" customHeight="1" thickBot="1">
      <c r="A125" s="100" t="s">
        <v>101</v>
      </c>
      <c r="B125" s="325">
        <f>B115</f>
        <v>44612</v>
      </c>
      <c r="C125" s="326"/>
      <c r="D125" s="326"/>
      <c r="E125" s="327"/>
      <c r="F125" s="101" t="s">
        <v>116</v>
      </c>
      <c r="H125" s="26" t="s">
        <v>61</v>
      </c>
    </row>
    <row r="126" spans="1:8" ht="15" customHeight="1">
      <c r="A126" s="345" t="s">
        <v>75</v>
      </c>
      <c r="B126" s="309" t="str">
        <f>+일보검!B23</f>
        <v>잡곡밥/해바라기씨죽</v>
      </c>
      <c r="C126" s="310"/>
      <c r="D126" s="310"/>
      <c r="E126" s="310"/>
      <c r="F126" s="311"/>
    </row>
    <row r="127" spans="1:8" ht="15" customHeight="1">
      <c r="A127" s="346"/>
      <c r="B127" s="306" t="str">
        <f>+일보검!B24</f>
        <v>감자국</v>
      </c>
      <c r="C127" s="188"/>
      <c r="D127" s="188"/>
      <c r="E127" s="188"/>
      <c r="F127" s="312"/>
    </row>
    <row r="128" spans="1:8" ht="15" customHeight="1">
      <c r="A128" s="346"/>
      <c r="B128" s="306" t="str">
        <f>+일보검!B25</f>
        <v>시금치소불고기</v>
      </c>
      <c r="C128" s="188"/>
      <c r="D128" s="188"/>
      <c r="E128" s="188"/>
      <c r="F128" s="312"/>
    </row>
    <row r="129" spans="1:9" ht="15" customHeight="1">
      <c r="A129" s="346"/>
      <c r="B129" s="306" t="str">
        <f>+일보검!B26</f>
        <v>오이무침</v>
      </c>
      <c r="C129" s="188"/>
      <c r="D129" s="188"/>
      <c r="E129" s="188"/>
      <c r="F129" s="312"/>
    </row>
    <row r="130" spans="1:9" ht="15" customHeight="1">
      <c r="A130" s="346"/>
      <c r="B130" s="306" t="str">
        <f>+일보검!B27</f>
        <v>맛살유부냉채</v>
      </c>
      <c r="C130" s="307"/>
      <c r="D130" s="307"/>
      <c r="E130" s="307"/>
      <c r="F130" s="308"/>
      <c r="I130" s="26" t="s">
        <v>72</v>
      </c>
    </row>
    <row r="131" spans="1:9" ht="15" customHeight="1" thickBot="1">
      <c r="A131" s="346"/>
      <c r="B131" s="306" t="str">
        <f>+일보검!B28</f>
        <v>배추김치</v>
      </c>
      <c r="C131" s="307"/>
      <c r="D131" s="307"/>
      <c r="E131" s="307"/>
      <c r="F131" s="308"/>
    </row>
    <row r="132" spans="1:9" ht="15" customHeight="1" thickBot="1">
      <c r="A132" s="346"/>
      <c r="B132" s="347" t="str">
        <f>+주간식단표!I24</f>
        <v>찐고구마,요구르트</v>
      </c>
      <c r="C132" s="348"/>
      <c r="D132" s="348"/>
      <c r="E132" s="348"/>
      <c r="F132" s="349"/>
    </row>
    <row r="133" spans="1:9" ht="15" customHeight="1">
      <c r="A133" s="100" t="s">
        <v>96</v>
      </c>
      <c r="B133" s="341" t="s">
        <v>108</v>
      </c>
      <c r="C133" s="341"/>
      <c r="D133" s="102" t="s">
        <v>23</v>
      </c>
      <c r="E133" s="316" t="s">
        <v>29</v>
      </c>
      <c r="F133" s="317"/>
    </row>
    <row r="134" spans="1:9" ht="15" customHeight="1" thickBot="1">
      <c r="A134" s="100" t="s">
        <v>71</v>
      </c>
      <c r="B134" s="342">
        <f>B124</f>
        <v>44618</v>
      </c>
      <c r="C134" s="343"/>
      <c r="D134" s="343"/>
      <c r="E134" s="343"/>
      <c r="F134" s="225"/>
    </row>
    <row r="135" spans="1:9" ht="15" customHeight="1" thickBot="1">
      <c r="A135" s="100" t="s">
        <v>101</v>
      </c>
      <c r="B135" s="325">
        <f>B115</f>
        <v>44612</v>
      </c>
      <c r="C135" s="326"/>
      <c r="D135" s="326"/>
      <c r="E135" s="327"/>
      <c r="F135" s="101" t="s">
        <v>112</v>
      </c>
    </row>
    <row r="136" spans="1:9" ht="15" customHeight="1">
      <c r="A136" s="345" t="s">
        <v>68</v>
      </c>
      <c r="B136" s="309" t="str">
        <f>+일보검!B30</f>
        <v>잡곡밥/시금치된장죽</v>
      </c>
      <c r="C136" s="310"/>
      <c r="D136" s="310"/>
      <c r="E136" s="310"/>
      <c r="F136" s="311"/>
    </row>
    <row r="137" spans="1:9" ht="15" customHeight="1">
      <c r="A137" s="346"/>
      <c r="B137" s="306" t="str">
        <f>+일보검!B31</f>
        <v>배추된장국</v>
      </c>
      <c r="C137" s="188"/>
      <c r="D137" s="188"/>
      <c r="E137" s="188"/>
      <c r="F137" s="312"/>
    </row>
    <row r="138" spans="1:9" ht="15" customHeight="1">
      <c r="A138" s="346"/>
      <c r="B138" s="306" t="str">
        <f>+일보검!B32</f>
        <v>닭가슴살그린빈스볶음</v>
      </c>
      <c r="C138" s="188"/>
      <c r="D138" s="188"/>
      <c r="E138" s="188"/>
      <c r="F138" s="312"/>
    </row>
    <row r="139" spans="1:9" ht="15" customHeight="1">
      <c r="A139" s="346"/>
      <c r="B139" s="306" t="str">
        <f>+일보검!B33</f>
        <v>참나물무침</v>
      </c>
      <c r="C139" s="188"/>
      <c r="D139" s="188"/>
      <c r="E139" s="188"/>
      <c r="F139" s="312"/>
    </row>
    <row r="140" spans="1:9" ht="15" customHeight="1">
      <c r="A140" s="346"/>
      <c r="B140" s="306" t="str">
        <f>+일보검!B34</f>
        <v>두부멸치조림</v>
      </c>
      <c r="C140" s="307"/>
      <c r="D140" s="307"/>
      <c r="E140" s="307"/>
      <c r="F140" s="308"/>
    </row>
    <row r="141" spans="1:9" ht="15" customHeight="1" thickBot="1">
      <c r="A141" s="346"/>
      <c r="B141" s="306" t="str">
        <f>+일보검!B35</f>
        <v>배추김치</v>
      </c>
      <c r="C141" s="307"/>
      <c r="D141" s="307"/>
      <c r="E141" s="307"/>
      <c r="F141" s="308"/>
    </row>
    <row r="142" spans="1:9" ht="15" customHeight="1" thickBot="1">
      <c r="A142" s="346"/>
      <c r="B142" s="347" t="s">
        <v>61</v>
      </c>
      <c r="C142" s="348"/>
      <c r="D142" s="348"/>
      <c r="E142" s="348"/>
      <c r="F142" s="349"/>
    </row>
    <row r="143" spans="1:9" ht="15" customHeight="1">
      <c r="A143" s="100" t="s">
        <v>96</v>
      </c>
      <c r="B143" s="341" t="s">
        <v>20</v>
      </c>
      <c r="C143" s="341"/>
      <c r="D143" s="102" t="s">
        <v>23</v>
      </c>
      <c r="E143" s="316" t="s">
        <v>19</v>
      </c>
      <c r="F143" s="317"/>
    </row>
    <row r="144" spans="1:9" ht="15" customHeight="1">
      <c r="A144" s="100" t="s">
        <v>71</v>
      </c>
      <c r="B144" s="342">
        <f>B124</f>
        <v>44618</v>
      </c>
      <c r="C144" s="343"/>
      <c r="D144" s="343"/>
      <c r="E144" s="343"/>
      <c r="F144" s="225"/>
    </row>
    <row r="145" spans="1:6" ht="24" customHeight="1">
      <c r="A145" s="31"/>
      <c r="B145" s="32"/>
      <c r="C145" s="32"/>
      <c r="D145" s="32" t="s">
        <v>121</v>
      </c>
      <c r="E145" s="32"/>
      <c r="F145" s="32"/>
    </row>
    <row r="146" spans="1:6" ht="24" customHeight="1">
      <c r="A146" s="35" t="s">
        <v>24</v>
      </c>
      <c r="B146" s="33"/>
      <c r="C146" s="33"/>
      <c r="D146" s="33"/>
      <c r="E146" s="33"/>
      <c r="F146" s="33"/>
    </row>
    <row r="147" spans="1:6" ht="36" customHeight="1">
      <c r="A147" s="323" t="s">
        <v>5</v>
      </c>
      <c r="B147" s="307"/>
      <c r="C147" s="307"/>
      <c r="D147" s="307"/>
      <c r="E147" s="307"/>
      <c r="F147" s="307"/>
    </row>
    <row r="148" spans="1:6" ht="36" customHeight="1">
      <c r="A148" s="323" t="s">
        <v>1</v>
      </c>
      <c r="B148" s="323"/>
      <c r="C148" s="323"/>
      <c r="D148" s="323"/>
      <c r="E148" s="323"/>
      <c r="F148" s="323"/>
    </row>
    <row r="149" spans="1:6" ht="36" customHeight="1">
      <c r="A149" s="323" t="s">
        <v>56</v>
      </c>
      <c r="B149" s="307"/>
      <c r="C149" s="307"/>
      <c r="D149" s="307"/>
      <c r="E149" s="307"/>
      <c r="F149" s="307"/>
    </row>
    <row r="150" spans="1:6" ht="36" customHeight="1">
      <c r="A150" s="323" t="s">
        <v>2</v>
      </c>
      <c r="B150" s="323"/>
      <c r="C150" s="323"/>
      <c r="D150" s="323"/>
      <c r="E150" s="323"/>
      <c r="F150" s="323"/>
    </row>
    <row r="151" spans="1:6" ht="24" customHeight="1">
      <c r="A151" s="340"/>
      <c r="B151" s="340"/>
      <c r="C151" s="340"/>
      <c r="D151" s="340"/>
      <c r="E151" s="340"/>
      <c r="F151" s="340"/>
    </row>
  </sheetData>
  <mergeCells count="278">
    <mergeCell ref="A59:A65"/>
    <mergeCell ref="G59:G65"/>
    <mergeCell ref="G98:G104"/>
    <mergeCell ref="H65:L65"/>
    <mergeCell ref="B96:F96"/>
    <mergeCell ref="B86:F86"/>
    <mergeCell ref="H86:L86"/>
    <mergeCell ref="B67:F67"/>
    <mergeCell ref="G78:G84"/>
    <mergeCell ref="B84:F84"/>
    <mergeCell ref="H84:L84"/>
    <mergeCell ref="B94:F94"/>
    <mergeCell ref="H85:I85"/>
    <mergeCell ref="B61:F61"/>
    <mergeCell ref="B63:F63"/>
    <mergeCell ref="B62:F62"/>
    <mergeCell ref="B59:F59"/>
    <mergeCell ref="A89:A94"/>
    <mergeCell ref="H104:L104"/>
    <mergeCell ref="B104:F104"/>
    <mergeCell ref="K95:L95"/>
    <mergeCell ref="H82:L82"/>
    <mergeCell ref="G75:L75"/>
    <mergeCell ref="A72:F72"/>
    <mergeCell ref="B32:F32"/>
    <mergeCell ref="B22:F22"/>
    <mergeCell ref="B12:F12"/>
    <mergeCell ref="B30:F30"/>
    <mergeCell ref="B23:E23"/>
    <mergeCell ref="H24:L24"/>
    <mergeCell ref="H31:I31"/>
    <mergeCell ref="K31:L31"/>
    <mergeCell ref="H32:K32"/>
    <mergeCell ref="H26:L26"/>
    <mergeCell ref="B27:F27"/>
    <mergeCell ref="H27:L27"/>
    <mergeCell ref="B28:F28"/>
    <mergeCell ref="B31:C31"/>
    <mergeCell ref="E31:F31"/>
    <mergeCell ref="B29:F29"/>
    <mergeCell ref="H28:L28"/>
    <mergeCell ref="H25:L25"/>
    <mergeCell ref="B16:F16"/>
    <mergeCell ref="B26:F26"/>
    <mergeCell ref="H14:L14"/>
    <mergeCell ref="H15:L15"/>
    <mergeCell ref="H16:L16"/>
    <mergeCell ref="B14:F14"/>
    <mergeCell ref="B118:F118"/>
    <mergeCell ref="B119:F119"/>
    <mergeCell ref="B120:F120"/>
    <mergeCell ref="B121:F121"/>
    <mergeCell ref="B138:F138"/>
    <mergeCell ref="B133:C133"/>
    <mergeCell ref="B124:F124"/>
    <mergeCell ref="E133:F133"/>
    <mergeCell ref="B122:F122"/>
    <mergeCell ref="B134:F134"/>
    <mergeCell ref="G1:L1"/>
    <mergeCell ref="H3:K3"/>
    <mergeCell ref="G6:G7"/>
    <mergeCell ref="B11:C11"/>
    <mergeCell ref="H11:I11"/>
    <mergeCell ref="K11:L11"/>
    <mergeCell ref="H4:L4"/>
    <mergeCell ref="H5:L5"/>
    <mergeCell ref="B8:F8"/>
    <mergeCell ref="B9:F9"/>
    <mergeCell ref="E11:F11"/>
    <mergeCell ref="A1:F1"/>
    <mergeCell ref="B3:E3"/>
    <mergeCell ref="A6:A7"/>
    <mergeCell ref="B4:F4"/>
    <mergeCell ref="B5:F5"/>
    <mergeCell ref="B6:F6"/>
    <mergeCell ref="B7:F7"/>
    <mergeCell ref="H6:L6"/>
    <mergeCell ref="H7:L7"/>
    <mergeCell ref="H8:L8"/>
    <mergeCell ref="H9:L9"/>
    <mergeCell ref="H10:L10"/>
    <mergeCell ref="B10:F10"/>
    <mergeCell ref="A36:F36"/>
    <mergeCell ref="H54:L54"/>
    <mergeCell ref="B54:F54"/>
    <mergeCell ref="B53:F53"/>
    <mergeCell ref="H47:K47"/>
    <mergeCell ref="B48:E48"/>
    <mergeCell ref="H48:K48"/>
    <mergeCell ref="H49:L49"/>
    <mergeCell ref="B52:F52"/>
    <mergeCell ref="B51:F51"/>
    <mergeCell ref="B50:F50"/>
    <mergeCell ref="A49:A55"/>
    <mergeCell ref="B46:C46"/>
    <mergeCell ref="H46:I46"/>
    <mergeCell ref="B49:F49"/>
    <mergeCell ref="H39:L39"/>
    <mergeCell ref="H40:L40"/>
    <mergeCell ref="G36:L36"/>
    <mergeCell ref="H41:L41"/>
    <mergeCell ref="H42:L42"/>
    <mergeCell ref="G49:G55"/>
    <mergeCell ref="H55:L55"/>
    <mergeCell ref="B55:F55"/>
    <mergeCell ref="H53:L53"/>
    <mergeCell ref="B44:F44"/>
    <mergeCell ref="B43:F43"/>
    <mergeCell ref="H50:L50"/>
    <mergeCell ref="H51:L51"/>
    <mergeCell ref="B65:F65"/>
    <mergeCell ref="H58:K58"/>
    <mergeCell ref="B56:C56"/>
    <mergeCell ref="B57:F57"/>
    <mergeCell ref="H52:L52"/>
    <mergeCell ref="B47:F47"/>
    <mergeCell ref="H43:L43"/>
    <mergeCell ref="H44:L44"/>
    <mergeCell ref="H56:I56"/>
    <mergeCell ref="H57:K57"/>
    <mergeCell ref="B58:E58"/>
    <mergeCell ref="B45:F45"/>
    <mergeCell ref="H45:L45"/>
    <mergeCell ref="B78:F78"/>
    <mergeCell ref="H78:L78"/>
    <mergeCell ref="E56:F56"/>
    <mergeCell ref="K56:L56"/>
    <mergeCell ref="E66:F66"/>
    <mergeCell ref="K66:L66"/>
    <mergeCell ref="B17:F17"/>
    <mergeCell ref="B18:F18"/>
    <mergeCell ref="B19:F19"/>
    <mergeCell ref="H17:L17"/>
    <mergeCell ref="G73:L73"/>
    <mergeCell ref="A75:F75"/>
    <mergeCell ref="G72:L72"/>
    <mergeCell ref="B66:C66"/>
    <mergeCell ref="H66:I66"/>
    <mergeCell ref="H67:K67"/>
    <mergeCell ref="A70:F70"/>
    <mergeCell ref="B64:F64"/>
    <mergeCell ref="H59:L59"/>
    <mergeCell ref="H60:L60"/>
    <mergeCell ref="H61:L61"/>
    <mergeCell ref="H62:L62"/>
    <mergeCell ref="H63:L63"/>
    <mergeCell ref="H64:L64"/>
    <mergeCell ref="E105:F105"/>
    <mergeCell ref="B101:F101"/>
    <mergeCell ref="A98:A104"/>
    <mergeCell ref="H102:L102"/>
    <mergeCell ref="H103:L103"/>
    <mergeCell ref="B102:F102"/>
    <mergeCell ref="B103:F103"/>
    <mergeCell ref="B98:F98"/>
    <mergeCell ref="B97:E97"/>
    <mergeCell ref="H97:K97"/>
    <mergeCell ref="B99:F99"/>
    <mergeCell ref="G109:L109"/>
    <mergeCell ref="H105:I105"/>
    <mergeCell ref="H98:L98"/>
    <mergeCell ref="H99:L99"/>
    <mergeCell ref="H100:L100"/>
    <mergeCell ref="H101:L101"/>
    <mergeCell ref="B15:F15"/>
    <mergeCell ref="B13:E13"/>
    <mergeCell ref="H13:K13"/>
    <mergeCell ref="B21:C21"/>
    <mergeCell ref="E21:F21"/>
    <mergeCell ref="B24:F24"/>
    <mergeCell ref="H20:L20"/>
    <mergeCell ref="H18:L18"/>
    <mergeCell ref="H19:L19"/>
    <mergeCell ref="G18:G19"/>
    <mergeCell ref="H29:L29"/>
    <mergeCell ref="H21:I21"/>
    <mergeCell ref="K21:L21"/>
    <mergeCell ref="H22:K22"/>
    <mergeCell ref="H23:K23"/>
    <mergeCell ref="B25:F25"/>
    <mergeCell ref="H96:L96"/>
    <mergeCell ref="H95:I95"/>
    <mergeCell ref="H12:L12"/>
    <mergeCell ref="H94:L94"/>
    <mergeCell ref="G110:L110"/>
    <mergeCell ref="A111:F111"/>
    <mergeCell ref="B42:F42"/>
    <mergeCell ref="B41:F41"/>
    <mergeCell ref="B40:F40"/>
    <mergeCell ref="B38:E38"/>
    <mergeCell ref="H38:K38"/>
    <mergeCell ref="B39:F39"/>
    <mergeCell ref="B77:E77"/>
    <mergeCell ref="H77:K77"/>
    <mergeCell ref="B85:C85"/>
    <mergeCell ref="B82:F82"/>
    <mergeCell ref="B81:F81"/>
    <mergeCell ref="B80:F80"/>
    <mergeCell ref="B79:F79"/>
    <mergeCell ref="A78:A84"/>
    <mergeCell ref="B100:F100"/>
    <mergeCell ref="A18:A19"/>
    <mergeCell ref="H30:L30"/>
    <mergeCell ref="A24:A30"/>
    <mergeCell ref="B20:F20"/>
    <mergeCell ref="G24:G30"/>
    <mergeCell ref="A151:F151"/>
    <mergeCell ref="A149:F149"/>
    <mergeCell ref="A147:F147"/>
    <mergeCell ref="B143:C143"/>
    <mergeCell ref="A148:F148"/>
    <mergeCell ref="B144:F144"/>
    <mergeCell ref="K105:L105"/>
    <mergeCell ref="A136:A142"/>
    <mergeCell ref="A126:A132"/>
    <mergeCell ref="A116:A122"/>
    <mergeCell ref="B132:F132"/>
    <mergeCell ref="B142:F142"/>
    <mergeCell ref="B123:C123"/>
    <mergeCell ref="B139:F139"/>
    <mergeCell ref="B131:F131"/>
    <mergeCell ref="B136:F136"/>
    <mergeCell ref="B135:E135"/>
    <mergeCell ref="B125:E125"/>
    <mergeCell ref="B130:F130"/>
    <mergeCell ref="B137:F137"/>
    <mergeCell ref="B116:F116"/>
    <mergeCell ref="A150:F150"/>
    <mergeCell ref="A110:F110"/>
    <mergeCell ref="B117:F117"/>
    <mergeCell ref="A39:A45"/>
    <mergeCell ref="G39:G45"/>
    <mergeCell ref="B91:F91"/>
    <mergeCell ref="B89:F89"/>
    <mergeCell ref="E46:F46"/>
    <mergeCell ref="K46:L46"/>
    <mergeCell ref="E85:F85"/>
    <mergeCell ref="K85:L85"/>
    <mergeCell ref="H79:L79"/>
    <mergeCell ref="H80:L80"/>
    <mergeCell ref="H81:L81"/>
    <mergeCell ref="B60:F60"/>
    <mergeCell ref="G70:L70"/>
    <mergeCell ref="A71:F71"/>
    <mergeCell ref="G71:L71"/>
    <mergeCell ref="A73:F73"/>
    <mergeCell ref="B87:E87"/>
    <mergeCell ref="H87:K87"/>
    <mergeCell ref="B88:F88"/>
    <mergeCell ref="H88:L88"/>
    <mergeCell ref="H89:L89"/>
    <mergeCell ref="G88:G94"/>
    <mergeCell ref="H83:L83"/>
    <mergeCell ref="B83:F83"/>
    <mergeCell ref="B141:F141"/>
    <mergeCell ref="B126:F126"/>
    <mergeCell ref="B127:F127"/>
    <mergeCell ref="B106:F106"/>
    <mergeCell ref="H106:L106"/>
    <mergeCell ref="E123:F123"/>
    <mergeCell ref="E95:F95"/>
    <mergeCell ref="H90:L90"/>
    <mergeCell ref="E143:F143"/>
    <mergeCell ref="H91:L91"/>
    <mergeCell ref="H92:L92"/>
    <mergeCell ref="H93:L93"/>
    <mergeCell ref="B93:F93"/>
    <mergeCell ref="B92:F92"/>
    <mergeCell ref="B140:F140"/>
    <mergeCell ref="B128:F128"/>
    <mergeCell ref="B129:F129"/>
    <mergeCell ref="B90:F90"/>
    <mergeCell ref="A109:F109"/>
    <mergeCell ref="B105:C105"/>
    <mergeCell ref="B115:E115"/>
    <mergeCell ref="G111:L111"/>
    <mergeCell ref="B95:C95"/>
    <mergeCell ref="A113:F113"/>
  </mergeCells>
  <phoneticPr fontId="43" type="noConversion"/>
  <pageMargins left="0.74750000238418579" right="0.74750000238418579" top="0.98416668176651001" bottom="0.98416668176651001" header="0.51138889789581299" footer="0.51138889789581299"/>
  <pageSetup paperSize="9" scale="82" orientation="portrait" r:id="rId1"/>
  <rowBreaks count="3" manualBreakCount="3">
    <brk id="34" max="12" man="1"/>
    <brk id="73" max="12" man="1"/>
    <brk id="111" max="1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8"/>
  <dimension ref="B3:B45"/>
  <sheetViews>
    <sheetView workbookViewId="0">
      <selection activeCell="B3" sqref="B3:C5"/>
    </sheetView>
  </sheetViews>
  <sheetFormatPr defaultColWidth="8.88671875" defaultRowHeight="13.5"/>
  <sheetData>
    <row r="3" spans="2:2">
      <c r="B3" s="115"/>
    </row>
    <row r="4" spans="2:2">
      <c r="B4" s="115"/>
    </row>
    <row r="5" spans="2:2">
      <c r="B5" s="115"/>
    </row>
    <row r="44" ht="13.5" customHeight="1"/>
    <row r="45" ht="13.5" customHeight="1"/>
  </sheetData>
  <phoneticPr fontId="43" type="noConversion"/>
  <pageMargins left="0.69972223043441772" right="0.69972223043441772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Hancom Office Hancell 2014</Application>
  <DocSecurity>0</DocSecurity>
  <ScaleCrop>false</ScaleCrop>
  <HeadingPairs>
    <vt:vector size="4" baseType="variant">
      <vt:variant>
        <vt:lpstr>워크시트</vt:lpstr>
      </vt:variant>
      <vt:variant>
        <vt:i4>17</vt:i4>
      </vt:variant>
      <vt:variant>
        <vt:lpstr>이름이 지정된 범위</vt:lpstr>
      </vt:variant>
      <vt:variant>
        <vt:i4>2</vt:i4>
      </vt:variant>
    </vt:vector>
  </HeadingPairs>
  <TitlesOfParts>
    <vt:vector size="19" baseType="lpstr">
      <vt:lpstr>주간식단표</vt:lpstr>
      <vt:lpstr>월</vt:lpstr>
      <vt:lpstr>화</vt:lpstr>
      <vt:lpstr>수</vt:lpstr>
      <vt:lpstr>목</vt:lpstr>
      <vt:lpstr>금</vt:lpstr>
      <vt:lpstr>토</vt:lpstr>
      <vt:lpstr>일</vt:lpstr>
      <vt:lpstr>월보검</vt:lpstr>
      <vt:lpstr>화보검</vt:lpstr>
      <vt:lpstr>수보검</vt:lpstr>
      <vt:lpstr>목보검</vt:lpstr>
      <vt:lpstr>금보검</vt:lpstr>
      <vt:lpstr>토보검</vt:lpstr>
      <vt:lpstr>일보검</vt:lpstr>
      <vt:lpstr>보존식 기록지</vt:lpstr>
      <vt:lpstr>Sheet2</vt:lpstr>
      <vt:lpstr>'보존식 기록지'!Print_Area</vt:lpstr>
      <vt:lpstr>주간식단표!Print_Area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user5-1</dc:creator>
  <cp:lastModifiedBy>송기옥</cp:lastModifiedBy>
  <cp:revision>652</cp:revision>
  <cp:lastPrinted>2022-02-10T06:08:00Z</cp:lastPrinted>
  <dcterms:created xsi:type="dcterms:W3CDTF">2006-01-19T07:34:22Z</dcterms:created>
  <dcterms:modified xsi:type="dcterms:W3CDTF">2022-02-10T06:08:42Z</dcterms:modified>
</cp:coreProperties>
</file>