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1375" windowHeight="9510"/>
  </bookViews>
  <sheets>
    <sheet name="시설수가표" sheetId="3" r:id="rId1"/>
  </sheets>
  <calcPr calcId="144525"/>
</workbook>
</file>

<file path=xl/calcChain.xml><?xml version="1.0" encoding="utf-8"?>
<calcChain xmlns="http://schemas.openxmlformats.org/spreadsheetml/2006/main">
  <c r="E26" i="3" l="1"/>
  <c r="E25" i="3"/>
  <c r="E24" i="3"/>
  <c r="E11" i="3"/>
  <c r="F26" i="3" l="1"/>
  <c r="F25" i="3"/>
  <c r="F23" i="3"/>
  <c r="F22" i="3"/>
  <c r="F6" i="3"/>
  <c r="F5" i="3"/>
  <c r="D27" i="3" l="1"/>
  <c r="E27" i="3" s="1"/>
  <c r="D26" i="3"/>
  <c r="D25" i="3"/>
  <c r="D24" i="3"/>
  <c r="D23" i="3"/>
  <c r="E23" i="3" s="1"/>
  <c r="D22" i="3"/>
  <c r="E22" i="3" s="1"/>
  <c r="D21" i="3"/>
  <c r="D20" i="3"/>
  <c r="J13" i="3" l="1"/>
  <c r="D13" i="3"/>
  <c r="E13" i="3" s="1"/>
  <c r="J12" i="3"/>
  <c r="D12" i="3"/>
  <c r="E12" i="3" s="1"/>
  <c r="D11" i="3"/>
  <c r="J10" i="3"/>
  <c r="J9" i="3"/>
  <c r="J8" i="3"/>
  <c r="J7" i="3"/>
  <c r="J6" i="3"/>
  <c r="J26" i="3"/>
  <c r="F21" i="3"/>
  <c r="J21" i="3" s="1"/>
  <c r="F20" i="3"/>
  <c r="J20" i="3" s="1"/>
  <c r="I19" i="3"/>
  <c r="D19" i="3"/>
  <c r="D10" i="3"/>
  <c r="D9" i="3"/>
  <c r="D8" i="3"/>
  <c r="D7" i="3"/>
  <c r="D6" i="3"/>
  <c r="I5" i="3"/>
  <c r="J5" i="3" s="1"/>
  <c r="D5" i="3"/>
  <c r="E5" i="3" l="1"/>
  <c r="F19" i="3"/>
  <c r="J19" i="3" s="1"/>
  <c r="E20" i="3"/>
  <c r="E21" i="3"/>
  <c r="E9" i="3" l="1"/>
  <c r="E10" i="3"/>
  <c r="E6" i="3"/>
  <c r="E19" i="3"/>
  <c r="E7" i="3"/>
  <c r="E8" i="3"/>
</calcChain>
</file>

<file path=xl/sharedStrings.xml><?xml version="1.0" encoding="utf-8"?>
<sst xmlns="http://schemas.openxmlformats.org/spreadsheetml/2006/main" count="58" uniqueCount="43">
  <si>
    <t>일반1등급</t>
    <phoneticPr fontId="2" type="noConversion"/>
  </si>
  <si>
    <t>일반2등급</t>
  </si>
  <si>
    <t>일반3등급</t>
  </si>
  <si>
    <t>등급</t>
    <phoneticPr fontId="2" type="noConversion"/>
  </si>
  <si>
    <t>1일당</t>
    <phoneticPr fontId="2" type="noConversion"/>
  </si>
  <si>
    <t>일수</t>
    <phoneticPr fontId="2" type="noConversion"/>
  </si>
  <si>
    <t>계</t>
    <phoneticPr fontId="2" type="noConversion"/>
  </si>
  <si>
    <t>등급수가(31일기준)</t>
    <phoneticPr fontId="2" type="noConversion"/>
  </si>
  <si>
    <t>공단부담금</t>
    <phoneticPr fontId="2" type="noConversion"/>
  </si>
  <si>
    <t>본인부담금</t>
    <phoneticPr fontId="2" type="noConversion"/>
  </si>
  <si>
    <t>식비</t>
    <phoneticPr fontId="2" type="noConversion"/>
  </si>
  <si>
    <t>간식비</t>
    <phoneticPr fontId="2" type="noConversion"/>
  </si>
  <si>
    <t>비급여 항목(31일 기준)</t>
    <phoneticPr fontId="2" type="noConversion"/>
  </si>
  <si>
    <t>월 생활비</t>
    <phoneticPr fontId="2" type="noConversion"/>
  </si>
  <si>
    <t xml:space="preserve"> 31일 책정표 (1월, 3월, 5월, 7월, 8월, 10월, 12월)</t>
    <phoneticPr fontId="2" type="noConversion"/>
  </si>
  <si>
    <t xml:space="preserve"> 30일 책정표 (4월, 6월, 9월, 11월)</t>
    <phoneticPr fontId="2" type="noConversion"/>
  </si>
  <si>
    <t>등급수가(30일기준)</t>
    <phoneticPr fontId="2" type="noConversion"/>
  </si>
  <si>
    <t>비급여 항목(30일 기준)</t>
    <phoneticPr fontId="2" type="noConversion"/>
  </si>
  <si>
    <t>감경1등급(60%)</t>
    <phoneticPr fontId="2" type="noConversion"/>
  </si>
  <si>
    <t>감경2등급(60%)</t>
    <phoneticPr fontId="2" type="noConversion"/>
  </si>
  <si>
    <t>감경3등급(60%)</t>
    <phoneticPr fontId="2" type="noConversion"/>
  </si>
  <si>
    <t>감경1등급(40%)</t>
    <phoneticPr fontId="2" type="noConversion"/>
  </si>
  <si>
    <t>감경2등급(40%)</t>
    <phoneticPr fontId="2" type="noConversion"/>
  </si>
  <si>
    <t>감경3등급(40%)</t>
    <phoneticPr fontId="2" type="noConversion"/>
  </si>
  <si>
    <t>감경1등급(60%)</t>
    <phoneticPr fontId="2" type="noConversion"/>
  </si>
  <si>
    <t>감경2등급(60%)</t>
    <phoneticPr fontId="2" type="noConversion"/>
  </si>
  <si>
    <t>감경3등급(60%)</t>
    <phoneticPr fontId="2" type="noConversion"/>
  </si>
  <si>
    <t>감경2등급(40%)</t>
    <phoneticPr fontId="2" type="noConversion"/>
  </si>
  <si>
    <t>감경3등급(40%)</t>
    <phoneticPr fontId="2" type="noConversion"/>
  </si>
  <si>
    <t>일반</t>
    <phoneticPr fontId="2" type="noConversion"/>
  </si>
  <si>
    <t>본인부담금20%</t>
    <phoneticPr fontId="2" type="noConversion"/>
  </si>
  <si>
    <t>감경(60%)</t>
    <phoneticPr fontId="2" type="noConversion"/>
  </si>
  <si>
    <t>본인부담금 8%</t>
    <phoneticPr fontId="2" type="noConversion"/>
  </si>
  <si>
    <t>감경(40%)</t>
    <phoneticPr fontId="2" type="noConversion"/>
  </si>
  <si>
    <t>본인부담금12%</t>
    <phoneticPr fontId="2" type="noConversion"/>
  </si>
  <si>
    <t>일수</t>
    <phoneticPr fontId="2" type="noConversion"/>
  </si>
  <si>
    <t xml:space="preserve"> </t>
    <phoneticPr fontId="2" type="noConversion"/>
  </si>
  <si>
    <t xml:space="preserve"> </t>
    <phoneticPr fontId="2" type="noConversion"/>
  </si>
  <si>
    <t>식재료비 @3,000 *3회(1일 기준)</t>
    <phoneticPr fontId="2" type="noConversion"/>
  </si>
  <si>
    <t>*기초수급어르신 본인부담금 없음</t>
    <phoneticPr fontId="2" type="noConversion"/>
  </si>
  <si>
    <t>간 식 비 @1,300 * 2회(1일 기준)</t>
    <phoneticPr fontId="2" type="noConversion"/>
  </si>
  <si>
    <r>
      <t>2022년 서수지요양원 (</t>
    </r>
    <r>
      <rPr>
        <b/>
        <sz val="14"/>
        <color rgb="FFCB259C"/>
        <rFont val="맑은 고딕"/>
        <family val="3"/>
        <charset val="129"/>
        <scheme val="minor"/>
      </rPr>
      <t>시설</t>
    </r>
    <r>
      <rPr>
        <b/>
        <sz val="14"/>
        <color theme="1"/>
        <rFont val="맑은 고딕"/>
        <family val="3"/>
        <charset val="129"/>
        <scheme val="minor"/>
      </rPr>
      <t xml:space="preserve">) 월 본인부담금 </t>
    </r>
    <phoneticPr fontId="2" type="noConversion"/>
  </si>
  <si>
    <t>2022. 1. 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</si>
</sst>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CB259C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41" fontId="3" fillId="0" borderId="2" xfId="0" applyNumberFormat="1" applyFont="1" applyBorder="1" applyAlignment="1">
      <alignment vertical="center"/>
    </xf>
    <xf numFmtId="41" fontId="3" fillId="0" borderId="6" xfId="0" applyNumberFormat="1" applyFont="1" applyBorder="1" applyAlignment="1">
      <alignment vertical="center"/>
    </xf>
    <xf numFmtId="41" fontId="3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2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6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1" fontId="6" fillId="0" borderId="2" xfId="0" applyNumberFormat="1" applyFont="1" applyBorder="1" applyAlignment="1">
      <alignment vertical="center"/>
    </xf>
    <xf numFmtId="41" fontId="7" fillId="0" borderId="4" xfId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1" fontId="7" fillId="0" borderId="21" xfId="1" applyFont="1" applyBorder="1" applyAlignment="1">
      <alignment vertical="center"/>
    </xf>
    <xf numFmtId="41" fontId="3" fillId="0" borderId="9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3" fillId="0" borderId="0" xfId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1" fontId="6" fillId="0" borderId="0" xfId="0" applyNumberFormat="1" applyFont="1" applyBorder="1" applyAlignment="1">
      <alignment vertical="center"/>
    </xf>
    <xf numFmtId="41" fontId="3" fillId="0" borderId="0" xfId="1" applyFont="1" applyBorder="1" applyAlignment="1">
      <alignment horizontal="center" vertical="center"/>
    </xf>
    <xf numFmtId="41" fontId="7" fillId="0" borderId="0" xfId="1" applyFont="1" applyBorder="1" applyAlignment="1">
      <alignment vertical="center"/>
    </xf>
    <xf numFmtId="0" fontId="0" fillId="0" borderId="0" xfId="0" applyBorder="1">
      <alignment vertical="center"/>
    </xf>
    <xf numFmtId="41" fontId="6" fillId="0" borderId="25" xfId="0" applyNumberFormat="1" applyFont="1" applyBorder="1" applyAlignment="1">
      <alignment vertical="center"/>
    </xf>
    <xf numFmtId="41" fontId="3" fillId="3" borderId="2" xfId="1" applyFont="1" applyFill="1" applyBorder="1" applyAlignment="1">
      <alignment vertical="center"/>
    </xf>
    <xf numFmtId="41" fontId="4" fillId="0" borderId="15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41" fontId="3" fillId="0" borderId="16" xfId="1" applyFont="1" applyBorder="1" applyAlignment="1">
      <alignment horizontal="center" vertical="center"/>
    </xf>
    <xf numFmtId="41" fontId="3" fillId="0" borderId="17" xfId="1" applyFont="1" applyBorder="1" applyAlignment="1">
      <alignment horizontal="center" vertical="center"/>
    </xf>
    <xf numFmtId="41" fontId="3" fillId="0" borderId="18" xfId="1" applyFont="1" applyBorder="1" applyAlignment="1">
      <alignment horizontal="center" vertical="center"/>
    </xf>
    <xf numFmtId="41" fontId="3" fillId="0" borderId="23" xfId="1" applyFont="1" applyBorder="1" applyAlignment="1">
      <alignment horizontal="center" vertical="center"/>
    </xf>
    <xf numFmtId="41" fontId="3" fillId="0" borderId="24" xfId="1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1" fontId="4" fillId="0" borderId="19" xfId="1" applyFont="1" applyBorder="1" applyAlignment="1">
      <alignment horizontal="center" vertical="center"/>
    </xf>
    <xf numFmtId="41" fontId="4" fillId="0" borderId="20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CB25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O16" sqref="O16"/>
    </sheetView>
  </sheetViews>
  <sheetFormatPr defaultRowHeight="16.5" x14ac:dyDescent="0.3"/>
  <cols>
    <col min="1" max="1" width="15" customWidth="1"/>
    <col min="2" max="2" width="10.625" customWidth="1"/>
    <col min="3" max="3" width="7.75" customWidth="1"/>
    <col min="4" max="4" width="12.875" customWidth="1"/>
    <col min="5" max="5" width="13.25" customWidth="1"/>
    <col min="6" max="6" width="11.75" customWidth="1"/>
    <col min="7" max="7" width="9.625" customWidth="1"/>
    <col min="8" max="8" width="10.625" customWidth="1"/>
    <col min="9" max="10" width="11.625" customWidth="1"/>
  </cols>
  <sheetData>
    <row r="1" spans="1:15" ht="17.25" customHeight="1" x14ac:dyDescent="0.3">
      <c r="A1" s="49" t="s">
        <v>41</v>
      </c>
      <c r="B1" s="49"/>
      <c r="C1" s="49"/>
      <c r="D1" s="49"/>
      <c r="E1" s="49"/>
      <c r="F1" s="49"/>
      <c r="G1" s="49"/>
      <c r="H1" s="49"/>
      <c r="I1" s="49"/>
      <c r="J1" s="49"/>
    </row>
    <row r="2" spans="1:15" ht="21.75" customHeight="1" thickBot="1" x14ac:dyDescent="0.35">
      <c r="A2" s="2" t="s">
        <v>14</v>
      </c>
      <c r="B2" s="2"/>
      <c r="C2" s="2"/>
      <c r="D2" s="2"/>
      <c r="E2" s="2"/>
      <c r="G2" s="1"/>
      <c r="H2" s="1"/>
      <c r="I2" s="50" t="s">
        <v>42</v>
      </c>
      <c r="J2" s="50"/>
    </row>
    <row r="3" spans="1:15" ht="15" customHeight="1" x14ac:dyDescent="0.3">
      <c r="A3" s="42" t="s">
        <v>3</v>
      </c>
      <c r="B3" s="44" t="s">
        <v>7</v>
      </c>
      <c r="C3" s="45"/>
      <c r="D3" s="46"/>
      <c r="E3" s="47" t="s">
        <v>8</v>
      </c>
      <c r="F3" s="47" t="s">
        <v>9</v>
      </c>
      <c r="G3" s="44" t="s">
        <v>12</v>
      </c>
      <c r="H3" s="45"/>
      <c r="I3" s="51"/>
      <c r="J3" s="52" t="s">
        <v>13</v>
      </c>
    </row>
    <row r="4" spans="1:15" ht="15" customHeight="1" x14ac:dyDescent="0.3">
      <c r="A4" s="43"/>
      <c r="B4" s="12" t="s">
        <v>4</v>
      </c>
      <c r="C4" s="12" t="s">
        <v>35</v>
      </c>
      <c r="D4" s="12" t="s">
        <v>6</v>
      </c>
      <c r="E4" s="48"/>
      <c r="F4" s="48"/>
      <c r="G4" s="6" t="s">
        <v>10</v>
      </c>
      <c r="H4" s="6" t="s">
        <v>11</v>
      </c>
      <c r="I4" s="23" t="s">
        <v>6</v>
      </c>
      <c r="J4" s="53"/>
    </row>
    <row r="5" spans="1:15" ht="15" customHeight="1" x14ac:dyDescent="0.3">
      <c r="A5" s="13" t="s">
        <v>0</v>
      </c>
      <c r="B5" s="32">
        <v>74850</v>
      </c>
      <c r="C5" s="15">
        <v>31</v>
      </c>
      <c r="D5" s="14">
        <f>B5*C5</f>
        <v>2320350</v>
      </c>
      <c r="E5" s="4">
        <f>D5-F5</f>
        <v>1856280</v>
      </c>
      <c r="F5" s="19">
        <f>D5*20/100</f>
        <v>464070</v>
      </c>
      <c r="G5" s="35">
        <v>279000</v>
      </c>
      <c r="H5" s="35">
        <v>80600</v>
      </c>
      <c r="I5" s="38">
        <f>G5+H5</f>
        <v>359600</v>
      </c>
      <c r="J5" s="22">
        <f>F5+I5</f>
        <v>823670</v>
      </c>
    </row>
    <row r="6" spans="1:15" ht="15" customHeight="1" x14ac:dyDescent="0.3">
      <c r="A6" s="13" t="s">
        <v>1</v>
      </c>
      <c r="B6" s="32">
        <v>69450</v>
      </c>
      <c r="C6" s="15">
        <v>31</v>
      </c>
      <c r="D6" s="14">
        <f t="shared" ref="D6:D10" si="0">B6*C6</f>
        <v>2152950</v>
      </c>
      <c r="E6" s="4">
        <f t="shared" ref="E6:E10" si="1">D6-F6</f>
        <v>1722360</v>
      </c>
      <c r="F6" s="19">
        <f t="shared" ref="F6" si="2">D6*20/100</f>
        <v>430590</v>
      </c>
      <c r="G6" s="36"/>
      <c r="H6" s="36"/>
      <c r="I6" s="39"/>
      <c r="J6" s="22">
        <f>(F6+359600)</f>
        <v>790190</v>
      </c>
    </row>
    <row r="7" spans="1:15" ht="15" customHeight="1" x14ac:dyDescent="0.3">
      <c r="A7" s="13" t="s">
        <v>2</v>
      </c>
      <c r="B7" s="32">
        <v>64040</v>
      </c>
      <c r="C7" s="15">
        <v>31</v>
      </c>
      <c r="D7" s="14">
        <f t="shared" si="0"/>
        <v>1985240</v>
      </c>
      <c r="E7" s="4">
        <f t="shared" si="1"/>
        <v>1588200</v>
      </c>
      <c r="F7" s="19">
        <v>397040</v>
      </c>
      <c r="G7" s="36"/>
      <c r="H7" s="36"/>
      <c r="I7" s="39"/>
      <c r="J7" s="22">
        <f t="shared" ref="J7:J10" si="3">(F7+359600)</f>
        <v>756640</v>
      </c>
    </row>
    <row r="8" spans="1:15" ht="15" customHeight="1" x14ac:dyDescent="0.3">
      <c r="A8" s="13" t="s">
        <v>18</v>
      </c>
      <c r="B8" s="32">
        <v>74850</v>
      </c>
      <c r="C8" s="15">
        <v>31</v>
      </c>
      <c r="D8" s="14">
        <f t="shared" si="0"/>
        <v>2320350</v>
      </c>
      <c r="E8" s="4">
        <f t="shared" si="1"/>
        <v>2134730</v>
      </c>
      <c r="F8" s="19">
        <v>185620</v>
      </c>
      <c r="G8" s="36"/>
      <c r="H8" s="36"/>
      <c r="I8" s="39"/>
      <c r="J8" s="22">
        <f t="shared" si="3"/>
        <v>545220</v>
      </c>
    </row>
    <row r="9" spans="1:15" ht="15" customHeight="1" x14ac:dyDescent="0.3">
      <c r="A9" s="13" t="s">
        <v>19</v>
      </c>
      <c r="B9" s="32">
        <v>69450</v>
      </c>
      <c r="C9" s="15">
        <v>31</v>
      </c>
      <c r="D9" s="14">
        <f t="shared" si="0"/>
        <v>2152950</v>
      </c>
      <c r="E9" s="4">
        <f t="shared" si="1"/>
        <v>1980720</v>
      </c>
      <c r="F9" s="19">
        <v>172230</v>
      </c>
      <c r="G9" s="36"/>
      <c r="H9" s="36"/>
      <c r="I9" s="39"/>
      <c r="J9" s="22">
        <f t="shared" si="3"/>
        <v>531830</v>
      </c>
    </row>
    <row r="10" spans="1:15" ht="15" customHeight="1" thickBot="1" x14ac:dyDescent="0.35">
      <c r="A10" s="13" t="s">
        <v>20</v>
      </c>
      <c r="B10" s="32">
        <v>64040</v>
      </c>
      <c r="C10" s="18">
        <v>31</v>
      </c>
      <c r="D10" s="17">
        <f t="shared" si="0"/>
        <v>1985240</v>
      </c>
      <c r="E10" s="5">
        <f t="shared" si="1"/>
        <v>1826430</v>
      </c>
      <c r="F10" s="19">
        <v>158810</v>
      </c>
      <c r="G10" s="36"/>
      <c r="H10" s="36"/>
      <c r="I10" s="39"/>
      <c r="J10" s="22">
        <f t="shared" si="3"/>
        <v>518410</v>
      </c>
    </row>
    <row r="11" spans="1:15" ht="19.5" customHeight="1" x14ac:dyDescent="0.3">
      <c r="A11" s="13" t="s">
        <v>21</v>
      </c>
      <c r="B11" s="32">
        <v>74850</v>
      </c>
      <c r="C11" s="15">
        <v>31</v>
      </c>
      <c r="D11" s="14">
        <f>B11*C11</f>
        <v>2320350</v>
      </c>
      <c r="E11" s="4">
        <f t="shared" ref="E11:E13" si="4">D11-F11</f>
        <v>2041910</v>
      </c>
      <c r="F11" s="31">
        <v>278440</v>
      </c>
      <c r="G11" s="36" t="s">
        <v>36</v>
      </c>
      <c r="H11" s="36" t="s">
        <v>36</v>
      </c>
      <c r="I11" s="39" t="s">
        <v>37</v>
      </c>
      <c r="J11" s="22">
        <v>638040</v>
      </c>
      <c r="O11" s="30"/>
    </row>
    <row r="12" spans="1:15" ht="15" customHeight="1" x14ac:dyDescent="0.3">
      <c r="A12" s="13" t="s">
        <v>22</v>
      </c>
      <c r="B12" s="32">
        <v>69450</v>
      </c>
      <c r="C12" s="15">
        <v>31</v>
      </c>
      <c r="D12" s="14">
        <f t="shared" ref="D12:D13" si="5">B12*C12</f>
        <v>2152950</v>
      </c>
      <c r="E12" s="4">
        <f t="shared" si="4"/>
        <v>1894600</v>
      </c>
      <c r="F12" s="31">
        <v>258350</v>
      </c>
      <c r="G12" s="36"/>
      <c r="H12" s="36"/>
      <c r="I12" s="39"/>
      <c r="J12" s="22">
        <f>(F12+359600)</f>
        <v>617950</v>
      </c>
      <c r="O12" s="30"/>
    </row>
    <row r="13" spans="1:15" ht="15" customHeight="1" x14ac:dyDescent="0.3">
      <c r="A13" s="13" t="s">
        <v>23</v>
      </c>
      <c r="B13" s="32">
        <v>64040</v>
      </c>
      <c r="C13" s="15">
        <v>31</v>
      </c>
      <c r="D13" s="14">
        <f t="shared" si="5"/>
        <v>1985240</v>
      </c>
      <c r="E13" s="4">
        <f t="shared" si="4"/>
        <v>1747020</v>
      </c>
      <c r="F13" s="31">
        <v>238220</v>
      </c>
      <c r="G13" s="40"/>
      <c r="H13" s="40"/>
      <c r="I13" s="41"/>
      <c r="J13" s="22">
        <f t="shared" ref="J13" si="6">(F13+359600)</f>
        <v>597820</v>
      </c>
    </row>
    <row r="14" spans="1:15" ht="15" customHeight="1" x14ac:dyDescent="0.3">
      <c r="A14" s="24"/>
      <c r="B14" s="25"/>
      <c r="C14" s="24"/>
      <c r="D14" s="25"/>
      <c r="E14" s="26"/>
      <c r="F14" s="27"/>
      <c r="G14" s="28"/>
      <c r="H14" s="28"/>
      <c r="I14" s="28"/>
      <c r="J14" s="29"/>
    </row>
    <row r="15" spans="1:15" ht="15" customHeight="1" x14ac:dyDescent="0.3">
      <c r="A15" s="24"/>
      <c r="B15" s="25"/>
      <c r="C15" s="24"/>
      <c r="D15" s="25"/>
      <c r="E15" s="26"/>
      <c r="F15" s="27"/>
      <c r="G15" s="28"/>
      <c r="H15" s="28"/>
      <c r="I15" s="28"/>
      <c r="J15" s="29"/>
    </row>
    <row r="16" spans="1:15" ht="15" customHeight="1" thickBot="1" x14ac:dyDescent="0.35">
      <c r="A16" s="2" t="s">
        <v>15</v>
      </c>
      <c r="B16" s="2"/>
      <c r="C16" s="2"/>
      <c r="D16" s="2"/>
      <c r="E16" s="2"/>
      <c r="F16" s="2"/>
      <c r="G16" s="3"/>
      <c r="H16" s="3"/>
      <c r="I16" s="3"/>
      <c r="J16" s="3"/>
    </row>
    <row r="17" spans="1:17" ht="20.25" customHeight="1" x14ac:dyDescent="0.3">
      <c r="A17" s="42" t="s">
        <v>3</v>
      </c>
      <c r="B17" s="44" t="s">
        <v>16</v>
      </c>
      <c r="C17" s="45"/>
      <c r="D17" s="46"/>
      <c r="E17" s="47" t="s">
        <v>8</v>
      </c>
      <c r="F17" s="47" t="s">
        <v>9</v>
      </c>
      <c r="G17" s="44" t="s">
        <v>17</v>
      </c>
      <c r="H17" s="45"/>
      <c r="I17" s="46"/>
      <c r="J17" s="33" t="s">
        <v>13</v>
      </c>
    </row>
    <row r="18" spans="1:17" ht="15" customHeight="1" x14ac:dyDescent="0.3">
      <c r="A18" s="43"/>
      <c r="B18" s="12" t="s">
        <v>4</v>
      </c>
      <c r="C18" s="12" t="s">
        <v>5</v>
      </c>
      <c r="D18" s="12" t="s">
        <v>6</v>
      </c>
      <c r="E18" s="48"/>
      <c r="F18" s="48"/>
      <c r="G18" s="6" t="s">
        <v>10</v>
      </c>
      <c r="H18" s="6" t="s">
        <v>11</v>
      </c>
      <c r="I18" s="6" t="s">
        <v>6</v>
      </c>
      <c r="J18" s="34"/>
    </row>
    <row r="19" spans="1:17" ht="15" customHeight="1" x14ac:dyDescent="0.3">
      <c r="A19" s="13" t="s">
        <v>0</v>
      </c>
      <c r="B19" s="32">
        <v>74850</v>
      </c>
      <c r="C19" s="15">
        <v>30</v>
      </c>
      <c r="D19" s="14">
        <f>B19*C19</f>
        <v>2245500</v>
      </c>
      <c r="E19" s="4">
        <f>D19-F19</f>
        <v>1796400</v>
      </c>
      <c r="F19" s="19">
        <f>D19*20%</f>
        <v>449100</v>
      </c>
      <c r="G19" s="35">
        <v>270000</v>
      </c>
      <c r="H19" s="35">
        <v>78000</v>
      </c>
      <c r="I19" s="35">
        <f>G19+H19</f>
        <v>348000</v>
      </c>
      <c r="J19" s="20">
        <f>(F19+348000)</f>
        <v>797100</v>
      </c>
    </row>
    <row r="20" spans="1:17" ht="15" customHeight="1" x14ac:dyDescent="0.3">
      <c r="A20" s="13" t="s">
        <v>1</v>
      </c>
      <c r="B20" s="32">
        <v>69450</v>
      </c>
      <c r="C20" s="15">
        <v>30</v>
      </c>
      <c r="D20" s="14">
        <f t="shared" ref="D20:D27" si="7">B20*C20</f>
        <v>2083500</v>
      </c>
      <c r="E20" s="4">
        <f t="shared" ref="E20:E21" si="8">D20-F20</f>
        <v>1666800</v>
      </c>
      <c r="F20" s="19">
        <f t="shared" ref="F20:F21" si="9">D20*20%</f>
        <v>416700</v>
      </c>
      <c r="G20" s="36"/>
      <c r="H20" s="36"/>
      <c r="I20" s="36"/>
      <c r="J20" s="20">
        <f t="shared" ref="J20:J26" si="10">(F20+348000)</f>
        <v>764700</v>
      </c>
    </row>
    <row r="21" spans="1:17" ht="15" customHeight="1" x14ac:dyDescent="0.3">
      <c r="A21" s="13" t="s">
        <v>2</v>
      </c>
      <c r="B21" s="32">
        <v>64040</v>
      </c>
      <c r="C21" s="15">
        <v>30</v>
      </c>
      <c r="D21" s="14">
        <f t="shared" si="7"/>
        <v>1921200</v>
      </c>
      <c r="E21" s="4">
        <f t="shared" si="8"/>
        <v>1536960</v>
      </c>
      <c r="F21" s="19">
        <f t="shared" si="9"/>
        <v>384240</v>
      </c>
      <c r="G21" s="36"/>
      <c r="H21" s="36"/>
      <c r="I21" s="36"/>
      <c r="J21" s="20">
        <f t="shared" si="10"/>
        <v>732240</v>
      </c>
    </row>
    <row r="22" spans="1:17" ht="15" customHeight="1" x14ac:dyDescent="0.3">
      <c r="A22" s="13" t="s">
        <v>24</v>
      </c>
      <c r="B22" s="32">
        <v>74850</v>
      </c>
      <c r="C22" s="15">
        <v>30</v>
      </c>
      <c r="D22" s="14">
        <f t="shared" si="7"/>
        <v>2245500</v>
      </c>
      <c r="E22" s="4">
        <f>D22-F22</f>
        <v>2065860</v>
      </c>
      <c r="F22" s="19">
        <f>D22*8%</f>
        <v>179640</v>
      </c>
      <c r="G22" s="36"/>
      <c r="H22" s="36"/>
      <c r="I22" s="36"/>
      <c r="J22" s="20">
        <v>527640</v>
      </c>
    </row>
    <row r="23" spans="1:17" ht="15" customHeight="1" x14ac:dyDescent="0.3">
      <c r="A23" s="13" t="s">
        <v>25</v>
      </c>
      <c r="B23" s="32">
        <v>69450</v>
      </c>
      <c r="C23" s="15">
        <v>30</v>
      </c>
      <c r="D23" s="14">
        <f t="shared" si="7"/>
        <v>2083500</v>
      </c>
      <c r="E23" s="4">
        <f t="shared" ref="E23:E27" si="11">D23-F23</f>
        <v>1916820</v>
      </c>
      <c r="F23" s="19">
        <f t="shared" ref="F23" si="12">D23*8%</f>
        <v>166680</v>
      </c>
      <c r="G23" s="36"/>
      <c r="H23" s="36"/>
      <c r="I23" s="36"/>
      <c r="J23" s="20">
        <v>514680</v>
      </c>
    </row>
    <row r="24" spans="1:17" ht="15" customHeight="1" x14ac:dyDescent="0.3">
      <c r="A24" s="13" t="s">
        <v>26</v>
      </c>
      <c r="B24" s="32">
        <v>64040</v>
      </c>
      <c r="C24" s="15">
        <v>30</v>
      </c>
      <c r="D24" s="14">
        <f t="shared" si="7"/>
        <v>1921200</v>
      </c>
      <c r="E24" s="4">
        <f t="shared" si="11"/>
        <v>1767510</v>
      </c>
      <c r="F24" s="19">
        <v>153690</v>
      </c>
      <c r="G24" s="36"/>
      <c r="H24" s="36"/>
      <c r="I24" s="36"/>
      <c r="J24" s="20">
        <v>501690</v>
      </c>
    </row>
    <row r="25" spans="1:17" ht="15" customHeight="1" x14ac:dyDescent="0.3">
      <c r="A25" s="13" t="s">
        <v>21</v>
      </c>
      <c r="B25" s="32">
        <v>74850</v>
      </c>
      <c r="C25" s="15">
        <v>30</v>
      </c>
      <c r="D25" s="14">
        <f t="shared" si="7"/>
        <v>2245500</v>
      </c>
      <c r="E25" s="4">
        <f t="shared" si="11"/>
        <v>1976040</v>
      </c>
      <c r="F25" s="19">
        <f>D25*12%</f>
        <v>269460</v>
      </c>
      <c r="G25" s="36"/>
      <c r="H25" s="36"/>
      <c r="I25" s="36"/>
      <c r="J25" s="20">
        <v>617460</v>
      </c>
    </row>
    <row r="26" spans="1:17" ht="15" customHeight="1" x14ac:dyDescent="0.3">
      <c r="A26" s="13" t="s">
        <v>27</v>
      </c>
      <c r="B26" s="32">
        <v>69450</v>
      </c>
      <c r="C26" s="15">
        <v>30</v>
      </c>
      <c r="D26" s="14">
        <f t="shared" si="7"/>
        <v>2083500</v>
      </c>
      <c r="E26" s="4">
        <f t="shared" si="11"/>
        <v>1833480</v>
      </c>
      <c r="F26" s="19">
        <f t="shared" ref="F26" si="13">D26*12%</f>
        <v>250020</v>
      </c>
      <c r="G26" s="36"/>
      <c r="H26" s="36"/>
      <c r="I26" s="36"/>
      <c r="J26" s="20">
        <f t="shared" si="10"/>
        <v>598020</v>
      </c>
    </row>
    <row r="27" spans="1:17" ht="15" customHeight="1" thickBot="1" x14ac:dyDescent="0.35">
      <c r="A27" s="16" t="s">
        <v>28</v>
      </c>
      <c r="B27" s="32">
        <v>64040</v>
      </c>
      <c r="C27" s="18">
        <v>30</v>
      </c>
      <c r="D27" s="14">
        <f t="shared" si="7"/>
        <v>1921200</v>
      </c>
      <c r="E27" s="4">
        <f t="shared" si="11"/>
        <v>1690660</v>
      </c>
      <c r="F27" s="19">
        <v>230540</v>
      </c>
      <c r="G27" s="37"/>
      <c r="H27" s="37"/>
      <c r="I27" s="37"/>
      <c r="J27" s="20">
        <v>578540</v>
      </c>
    </row>
    <row r="28" spans="1:17" ht="15" customHeight="1" x14ac:dyDescent="0.3">
      <c r="A28" s="24" t="s">
        <v>29</v>
      </c>
      <c r="B28" s="25" t="s">
        <v>30</v>
      </c>
      <c r="C28" s="24"/>
      <c r="D28" s="25"/>
      <c r="E28" s="26"/>
      <c r="F28" s="27"/>
      <c r="G28" s="28" t="s">
        <v>39</v>
      </c>
      <c r="H28" s="28"/>
      <c r="I28" s="28"/>
      <c r="J28" s="29"/>
      <c r="Q28" s="30"/>
    </row>
    <row r="29" spans="1:17" x14ac:dyDescent="0.3">
      <c r="A29" s="24" t="s">
        <v>31</v>
      </c>
      <c r="B29" s="25" t="s">
        <v>32</v>
      </c>
      <c r="C29" s="24"/>
      <c r="D29" s="25" t="s">
        <v>38</v>
      </c>
      <c r="E29" s="26"/>
      <c r="F29" s="27"/>
      <c r="G29" s="28"/>
      <c r="H29" s="28"/>
      <c r="I29" s="28"/>
      <c r="J29" s="29"/>
    </row>
    <row r="30" spans="1:17" x14ac:dyDescent="0.3">
      <c r="A30" s="24" t="s">
        <v>33</v>
      </c>
      <c r="B30" s="25" t="s">
        <v>34</v>
      </c>
      <c r="C30" s="24"/>
      <c r="D30" s="25" t="s">
        <v>40</v>
      </c>
      <c r="E30" s="26"/>
      <c r="F30" s="27"/>
      <c r="G30" s="28"/>
      <c r="H30" s="28"/>
      <c r="I30" s="28"/>
      <c r="J30" s="29"/>
    </row>
    <row r="31" spans="1:17" x14ac:dyDescent="0.3">
      <c r="A31" s="7"/>
      <c r="B31" s="7"/>
      <c r="C31" s="7"/>
      <c r="D31" s="8"/>
      <c r="E31" s="7"/>
      <c r="F31" s="7"/>
      <c r="G31" s="7"/>
      <c r="H31" s="9"/>
      <c r="I31" s="9"/>
      <c r="J31" s="9"/>
    </row>
    <row r="32" spans="1:17" x14ac:dyDescent="0.3">
      <c r="A32" s="21"/>
      <c r="B32" s="11"/>
      <c r="C32" s="21"/>
      <c r="D32" s="10"/>
      <c r="E32" s="7"/>
      <c r="F32" s="7"/>
      <c r="G32" s="7"/>
      <c r="H32" s="3"/>
      <c r="I32" s="3"/>
      <c r="J32" s="3"/>
    </row>
  </sheetData>
  <mergeCells count="23">
    <mergeCell ref="A1:J1"/>
    <mergeCell ref="I2:J2"/>
    <mergeCell ref="A3:A4"/>
    <mergeCell ref="B3:D3"/>
    <mergeCell ref="E3:E4"/>
    <mergeCell ref="F3:F4"/>
    <mergeCell ref="G3:I3"/>
    <mergeCell ref="J3:J4"/>
    <mergeCell ref="A17:A18"/>
    <mergeCell ref="B17:D17"/>
    <mergeCell ref="E17:E18"/>
    <mergeCell ref="F17:F18"/>
    <mergeCell ref="G17:I17"/>
    <mergeCell ref="J17:J18"/>
    <mergeCell ref="G19:G27"/>
    <mergeCell ref="H19:H27"/>
    <mergeCell ref="I19:I27"/>
    <mergeCell ref="G5:G10"/>
    <mergeCell ref="H5:H10"/>
    <mergeCell ref="I5:I10"/>
    <mergeCell ref="G11:G13"/>
    <mergeCell ref="H11:H13"/>
    <mergeCell ref="I11:I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시설수가표</vt:lpstr>
    </vt:vector>
  </TitlesOfParts>
  <Company>kjwkor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kjwkor</dc:creator>
  <cp:lastModifiedBy>west_first</cp:lastModifiedBy>
  <cp:lastPrinted>2021-12-23T01:54:13Z</cp:lastPrinted>
  <dcterms:created xsi:type="dcterms:W3CDTF">2015-04-02T06:22:02Z</dcterms:created>
  <dcterms:modified xsi:type="dcterms:W3CDTF">2021-12-23T01:56:32Z</dcterms:modified>
</cp:coreProperties>
</file>