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2020년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7" i="1" l="1"/>
  <c r="I17" i="1" s="1"/>
  <c r="D17" i="1"/>
  <c r="G18" i="1"/>
  <c r="G19" i="1"/>
  <c r="G17" i="1"/>
  <c r="F18" i="1"/>
  <c r="F19" i="1"/>
  <c r="F17" i="1"/>
  <c r="E19" i="1"/>
  <c r="I19" i="1" s="1"/>
  <c r="E18" i="1"/>
  <c r="D19" i="1"/>
  <c r="J11" i="1"/>
  <c r="I11" i="1"/>
  <c r="D18" i="1"/>
  <c r="C18" i="1"/>
  <c r="C19" i="1"/>
  <c r="C17" i="1"/>
  <c r="J19" i="1"/>
  <c r="J18" i="1"/>
  <c r="J10" i="1"/>
  <c r="J9" i="1"/>
  <c r="I10" i="1"/>
  <c r="I9" i="1"/>
  <c r="H10" i="1"/>
  <c r="H11" i="1"/>
  <c r="H9" i="1"/>
  <c r="G9" i="1"/>
  <c r="I18" i="1" l="1"/>
  <c r="J17" i="1"/>
  <c r="H19" i="1"/>
  <c r="H18" i="1"/>
  <c r="H17" i="1"/>
  <c r="G10" i="1"/>
  <c r="G11" i="1"/>
</calcChain>
</file>

<file path=xl/sharedStrings.xml><?xml version="1.0" encoding="utf-8"?>
<sst xmlns="http://schemas.openxmlformats.org/spreadsheetml/2006/main" count="43" uniqueCount="27">
  <si>
    <t>등급</t>
  </si>
  <si>
    <t>본인부담금(월)①</t>
  </si>
  <si>
    <t>비급여(월)②</t>
  </si>
  <si>
    <t>(월)총계③</t>
  </si>
  <si>
    <t>일반대상자</t>
  </si>
  <si>
    <t>감경자</t>
  </si>
  <si>
    <t>일반20%</t>
  </si>
  <si>
    <t>감경12%</t>
  </si>
  <si>
    <t>감경8%</t>
  </si>
  <si>
    <t>1등급</t>
  </si>
  <si>
    <t>2등급</t>
  </si>
  <si>
    <t>3~5등급</t>
  </si>
  <si>
    <t>급여비용
(1일)</t>
    <phoneticPr fontId="3" type="noConversion"/>
  </si>
  <si>
    <t>급여비용
(30일)</t>
    <phoneticPr fontId="3" type="noConversion"/>
  </si>
  <si>
    <t>※ 차상위 또는 의료급여수급자는 8~12%, 기초생활 수급자는 0% 본인부담금입니다.</t>
  </si>
  <si>
    <t>※ 4, 5등급 수급자는 3등급 급여 비용 산정 ( 30일 기준 )</t>
  </si>
  <si>
    <t>(식대-2800*3
간식-1500)</t>
    <phoneticPr fontId="3" type="noConversion"/>
  </si>
  <si>
    <t>등급</t>
    <phoneticPr fontId="3" type="noConversion"/>
  </si>
  <si>
    <t>1등급</t>
    <phoneticPr fontId="3" type="noConversion"/>
  </si>
  <si>
    <t>2등급</t>
    <phoneticPr fontId="3" type="noConversion"/>
  </si>
  <si>
    <t>3~5등급</t>
    <phoneticPr fontId="3" type="noConversion"/>
  </si>
  <si>
    <t>2019년 
수가</t>
    <phoneticPr fontId="3" type="noConversion"/>
  </si>
  <si>
    <t>2019년 
본인부담</t>
    <phoneticPr fontId="3" type="noConversion"/>
  </si>
  <si>
    <t>2020년 
수가</t>
    <phoneticPr fontId="3" type="noConversion"/>
  </si>
  <si>
    <t>2020년 베들레헴 요양원 이용요금</t>
    <phoneticPr fontId="3" type="noConversion"/>
  </si>
  <si>
    <t>급여비용
(31일)</t>
    <phoneticPr fontId="3" type="noConversion"/>
  </si>
  <si>
    <t>2020년 
본인부담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</si>
</sst>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33333"/>
      <name val="Arial"/>
      <family val="2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3" fontId="5" fillId="0" borderId="5" xfId="0" applyNumberFormat="1" applyFont="1" applyBorder="1">
      <alignment vertical="center"/>
    </xf>
    <xf numFmtId="3" fontId="5" fillId="0" borderId="20" xfId="0" applyNumberFormat="1" applyFont="1" applyBorder="1">
      <alignment vertical="center"/>
    </xf>
    <xf numFmtId="3" fontId="5" fillId="0" borderId="21" xfId="0" applyNumberFormat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41" fontId="0" fillId="0" borderId="21" xfId="1" applyFont="1" applyBorder="1" applyAlignment="1">
      <alignment horizontal="center" vertical="center"/>
    </xf>
    <xf numFmtId="41" fontId="0" fillId="0" borderId="22" xfId="1" applyFont="1" applyBorder="1" applyAlignment="1">
      <alignment horizontal="center" vertical="center"/>
    </xf>
    <xf numFmtId="41" fontId="0" fillId="0" borderId="24" xfId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>
      <alignment vertical="center"/>
    </xf>
    <xf numFmtId="3" fontId="5" fillId="3" borderId="5" xfId="0" applyNumberFormat="1" applyFont="1" applyFill="1" applyBorder="1">
      <alignment vertical="center"/>
    </xf>
    <xf numFmtId="3" fontId="5" fillId="3" borderId="22" xfId="0" applyNumberFormat="1" applyFont="1" applyFill="1" applyBorder="1">
      <alignment vertical="center"/>
    </xf>
    <xf numFmtId="3" fontId="5" fillId="3" borderId="23" xfId="0" applyNumberFormat="1" applyFont="1" applyFill="1" applyBorder="1">
      <alignment vertical="center"/>
    </xf>
    <xf numFmtId="3" fontId="5" fillId="3" borderId="24" xfId="0" applyNumberFormat="1" applyFont="1" applyFill="1" applyBorder="1">
      <alignment vertical="center"/>
    </xf>
    <xf numFmtId="3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workbookViewId="0">
      <selection activeCell="H26" sqref="H26"/>
    </sheetView>
  </sheetViews>
  <sheetFormatPr defaultRowHeight="16.5" x14ac:dyDescent="0.3"/>
  <cols>
    <col min="1" max="1" width="10.875" customWidth="1"/>
    <col min="2" max="10" width="12.625" customWidth="1"/>
  </cols>
  <sheetData>
    <row r="2" spans="1:10" ht="31.5" x14ac:dyDescent="0.3">
      <c r="A2" s="23" t="s">
        <v>24</v>
      </c>
      <c r="B2" s="23"/>
      <c r="C2" s="23"/>
      <c r="D2" s="23"/>
      <c r="E2" s="23"/>
      <c r="F2" s="23"/>
      <c r="G2" s="23"/>
      <c r="H2" s="23"/>
      <c r="I2" s="23"/>
      <c r="J2" s="23"/>
    </row>
    <row r="4" spans="1:10" s="4" customFormat="1" ht="17.25" thickBot="1" x14ac:dyDescent="0.35"/>
    <row r="5" spans="1:10" s="4" customFormat="1" ht="20.100000000000001" customHeight="1" x14ac:dyDescent="0.3">
      <c r="A5" s="24" t="s">
        <v>0</v>
      </c>
      <c r="B5" s="39" t="s">
        <v>12</v>
      </c>
      <c r="C5" s="39" t="s">
        <v>13</v>
      </c>
      <c r="D5" s="40" t="s">
        <v>1</v>
      </c>
      <c r="E5" s="41"/>
      <c r="F5" s="42"/>
      <c r="G5" s="16" t="s">
        <v>2</v>
      </c>
      <c r="H5" s="26" t="s">
        <v>3</v>
      </c>
      <c r="I5" s="27"/>
      <c r="J5" s="28"/>
    </row>
    <row r="6" spans="1:10" s="4" customFormat="1" ht="20.100000000000001" customHeight="1" x14ac:dyDescent="0.3">
      <c r="A6" s="32"/>
      <c r="B6" s="32"/>
      <c r="C6" s="32"/>
      <c r="D6" s="24" t="s">
        <v>4</v>
      </c>
      <c r="E6" s="24" t="s">
        <v>5</v>
      </c>
      <c r="F6" s="24" t="s">
        <v>5</v>
      </c>
      <c r="G6" s="36" t="s">
        <v>16</v>
      </c>
      <c r="H6" s="33" t="s">
        <v>6</v>
      </c>
      <c r="I6" s="24" t="s">
        <v>7</v>
      </c>
      <c r="J6" s="29" t="s">
        <v>8</v>
      </c>
    </row>
    <row r="7" spans="1:10" s="4" customFormat="1" ht="20.100000000000001" customHeight="1" x14ac:dyDescent="0.3">
      <c r="A7" s="32"/>
      <c r="B7" s="32"/>
      <c r="C7" s="32"/>
      <c r="D7" s="25"/>
      <c r="E7" s="25"/>
      <c r="F7" s="25"/>
      <c r="G7" s="37"/>
      <c r="H7" s="34"/>
      <c r="I7" s="32"/>
      <c r="J7" s="30"/>
    </row>
    <row r="8" spans="1:10" s="4" customFormat="1" ht="20.100000000000001" customHeight="1" x14ac:dyDescent="0.3">
      <c r="A8" s="25"/>
      <c r="B8" s="25"/>
      <c r="C8" s="25"/>
      <c r="D8" s="17">
        <v>-0.2</v>
      </c>
      <c r="E8" s="17">
        <v>-0.12</v>
      </c>
      <c r="F8" s="17">
        <v>-0.08</v>
      </c>
      <c r="G8" s="38"/>
      <c r="H8" s="35"/>
      <c r="I8" s="25"/>
      <c r="J8" s="31"/>
    </row>
    <row r="9" spans="1:10" s="4" customFormat="1" ht="20.100000000000001" customHeight="1" x14ac:dyDescent="0.3">
      <c r="A9" s="5" t="s">
        <v>9</v>
      </c>
      <c r="B9" s="6">
        <v>62230</v>
      </c>
      <c r="C9" s="6">
        <v>1866900</v>
      </c>
      <c r="D9" s="6">
        <v>373380</v>
      </c>
      <c r="E9" s="6">
        <v>224020</v>
      </c>
      <c r="F9" s="6">
        <v>149350</v>
      </c>
      <c r="G9" s="7">
        <f>((2800*3)+1500)*30</f>
        <v>297000</v>
      </c>
      <c r="H9" s="8">
        <f>D9+G9</f>
        <v>670380</v>
      </c>
      <c r="I9" s="6">
        <f>E9+G9</f>
        <v>521020</v>
      </c>
      <c r="J9" s="9">
        <f>F9+G9</f>
        <v>446350</v>
      </c>
    </row>
    <row r="10" spans="1:10" s="4" customFormat="1" ht="20.100000000000001" customHeight="1" x14ac:dyDescent="0.3">
      <c r="A10" s="5" t="s">
        <v>10</v>
      </c>
      <c r="B10" s="6">
        <v>57750</v>
      </c>
      <c r="C10" s="6">
        <v>1732500</v>
      </c>
      <c r="D10" s="6">
        <v>346500</v>
      </c>
      <c r="E10" s="6">
        <v>207900</v>
      </c>
      <c r="F10" s="6">
        <v>138600</v>
      </c>
      <c r="G10" s="7">
        <f t="shared" ref="G10:G11" si="0">((2800*3)+1500)*30</f>
        <v>297000</v>
      </c>
      <c r="H10" s="8">
        <f t="shared" ref="H10:H11" si="1">D10+G10</f>
        <v>643500</v>
      </c>
      <c r="I10" s="6">
        <f t="shared" ref="I10:I11" si="2">E10+G10</f>
        <v>504900</v>
      </c>
      <c r="J10" s="9">
        <f t="shared" ref="J10:J11" si="3">F10+G10</f>
        <v>435600</v>
      </c>
    </row>
    <row r="11" spans="1:10" s="4" customFormat="1" ht="20.100000000000001" customHeight="1" thickBot="1" x14ac:dyDescent="0.35">
      <c r="A11" s="44" t="s">
        <v>11</v>
      </c>
      <c r="B11" s="45">
        <v>53230</v>
      </c>
      <c r="C11" s="45">
        <v>1596900</v>
      </c>
      <c r="D11" s="45">
        <v>319380</v>
      </c>
      <c r="E11" s="45">
        <v>191620</v>
      </c>
      <c r="F11" s="45">
        <v>127750</v>
      </c>
      <c r="G11" s="46">
        <f t="shared" si="0"/>
        <v>297000</v>
      </c>
      <c r="H11" s="47">
        <f t="shared" si="1"/>
        <v>616380</v>
      </c>
      <c r="I11" s="48">
        <f>E11+G11</f>
        <v>488620</v>
      </c>
      <c r="J11" s="49">
        <f>F11+G11</f>
        <v>424750</v>
      </c>
    </row>
    <row r="12" spans="1:10" s="4" customFormat="1" ht="17.25" thickBot="1" x14ac:dyDescent="0.35"/>
    <row r="13" spans="1:10" s="4" customFormat="1" ht="20.100000000000001" customHeight="1" x14ac:dyDescent="0.3">
      <c r="A13" s="24" t="s">
        <v>0</v>
      </c>
      <c r="B13" s="39" t="s">
        <v>12</v>
      </c>
      <c r="C13" s="39" t="s">
        <v>25</v>
      </c>
      <c r="D13" s="40" t="s">
        <v>1</v>
      </c>
      <c r="E13" s="41"/>
      <c r="F13" s="42"/>
      <c r="G13" s="16" t="s">
        <v>2</v>
      </c>
      <c r="H13" s="26" t="s">
        <v>3</v>
      </c>
      <c r="I13" s="27"/>
      <c r="J13" s="28"/>
    </row>
    <row r="14" spans="1:10" s="4" customFormat="1" ht="20.100000000000001" customHeight="1" x14ac:dyDescent="0.3">
      <c r="A14" s="32"/>
      <c r="B14" s="32"/>
      <c r="C14" s="32"/>
      <c r="D14" s="24" t="s">
        <v>4</v>
      </c>
      <c r="E14" s="24" t="s">
        <v>5</v>
      </c>
      <c r="F14" s="24" t="s">
        <v>5</v>
      </c>
      <c r="G14" s="36" t="s">
        <v>16</v>
      </c>
      <c r="H14" s="33" t="s">
        <v>6</v>
      </c>
      <c r="I14" s="24" t="s">
        <v>7</v>
      </c>
      <c r="J14" s="29" t="s">
        <v>8</v>
      </c>
    </row>
    <row r="15" spans="1:10" s="4" customFormat="1" ht="20.100000000000001" customHeight="1" x14ac:dyDescent="0.3">
      <c r="A15" s="32"/>
      <c r="B15" s="32"/>
      <c r="C15" s="32"/>
      <c r="D15" s="25"/>
      <c r="E15" s="25"/>
      <c r="F15" s="25"/>
      <c r="G15" s="37"/>
      <c r="H15" s="34"/>
      <c r="I15" s="32"/>
      <c r="J15" s="30"/>
    </row>
    <row r="16" spans="1:10" s="4" customFormat="1" ht="20.100000000000001" customHeight="1" x14ac:dyDescent="0.3">
      <c r="A16" s="25"/>
      <c r="B16" s="25"/>
      <c r="C16" s="25"/>
      <c r="D16" s="17">
        <v>-0.2</v>
      </c>
      <c r="E16" s="17">
        <v>-0.12</v>
      </c>
      <c r="F16" s="17">
        <v>-0.08</v>
      </c>
      <c r="G16" s="38"/>
      <c r="H16" s="35"/>
      <c r="I16" s="25"/>
      <c r="J16" s="31"/>
    </row>
    <row r="17" spans="1:10" s="4" customFormat="1" ht="20.100000000000001" customHeight="1" x14ac:dyDescent="0.3">
      <c r="A17" s="5" t="s">
        <v>9</v>
      </c>
      <c r="B17" s="6">
        <v>62230</v>
      </c>
      <c r="C17" s="6">
        <f>B17*31</f>
        <v>1929130</v>
      </c>
      <c r="D17" s="6">
        <f>C17*20%-6</f>
        <v>385820</v>
      </c>
      <c r="E17" s="6">
        <f>C17*12%-6</f>
        <v>231489.6</v>
      </c>
      <c r="F17" s="6">
        <f>C17*8%</f>
        <v>154330.4</v>
      </c>
      <c r="G17" s="7">
        <f>((2800*3)+1500)*31</f>
        <v>306900</v>
      </c>
      <c r="H17" s="8">
        <f>D17+G17</f>
        <v>692720</v>
      </c>
      <c r="I17" s="6">
        <f>E17+G17</f>
        <v>538389.6</v>
      </c>
      <c r="J17" s="9">
        <f>F17+G17</f>
        <v>461230.4</v>
      </c>
    </row>
    <row r="18" spans="1:10" s="4" customFormat="1" ht="20.100000000000001" customHeight="1" x14ac:dyDescent="0.3">
      <c r="A18" s="5" t="s">
        <v>10</v>
      </c>
      <c r="B18" s="6">
        <v>57750</v>
      </c>
      <c r="C18" s="6">
        <f t="shared" ref="C18:C19" si="4">B18*31</f>
        <v>1790250</v>
      </c>
      <c r="D18" s="6">
        <f t="shared" ref="D18:D19" si="5">C18*20%</f>
        <v>358050</v>
      </c>
      <c r="E18" s="6">
        <f t="shared" ref="E18:E19" si="6">C18*12%</f>
        <v>214830</v>
      </c>
      <c r="F18" s="6">
        <f t="shared" ref="F18:F19" si="7">C18*8%</f>
        <v>143220</v>
      </c>
      <c r="G18" s="7">
        <f t="shared" ref="G18:G19" si="8">((2800*3)+1500)*31</f>
        <v>306900</v>
      </c>
      <c r="H18" s="8">
        <f t="shared" ref="H18:H19" si="9">D18+G18</f>
        <v>664950</v>
      </c>
      <c r="I18" s="6">
        <f t="shared" ref="I18:I19" si="10">E18+G18</f>
        <v>521730</v>
      </c>
      <c r="J18" s="9">
        <f t="shared" ref="J18:J19" si="11">F18+G18</f>
        <v>450120</v>
      </c>
    </row>
    <row r="19" spans="1:10" s="4" customFormat="1" ht="20.100000000000001" customHeight="1" thickBot="1" x14ac:dyDescent="0.35">
      <c r="A19" s="44" t="s">
        <v>11</v>
      </c>
      <c r="B19" s="45">
        <v>53230</v>
      </c>
      <c r="C19" s="45">
        <f t="shared" si="4"/>
        <v>1650130</v>
      </c>
      <c r="D19" s="45">
        <f>C19*20%-6</f>
        <v>330020</v>
      </c>
      <c r="E19" s="45">
        <f>C19*12%-6</f>
        <v>198009.60000000001</v>
      </c>
      <c r="F19" s="45">
        <f t="shared" si="7"/>
        <v>132010.4</v>
      </c>
      <c r="G19" s="46">
        <f t="shared" si="8"/>
        <v>306900</v>
      </c>
      <c r="H19" s="47">
        <f t="shared" si="9"/>
        <v>636920</v>
      </c>
      <c r="I19" s="48">
        <f t="shared" si="10"/>
        <v>504909.6</v>
      </c>
      <c r="J19" s="49">
        <f t="shared" si="11"/>
        <v>438910.4</v>
      </c>
    </row>
    <row r="20" spans="1:10" s="4" customFormat="1" x14ac:dyDescent="0.3">
      <c r="A20" s="3" t="s">
        <v>14</v>
      </c>
    </row>
    <row r="21" spans="1:10" s="4" customFormat="1" x14ac:dyDescent="0.3">
      <c r="A21" s="2" t="s">
        <v>15</v>
      </c>
    </row>
    <row r="23" spans="1:10" ht="17.25" thickBot="1" x14ac:dyDescent="0.35"/>
    <row r="24" spans="1:10" ht="42.75" customHeight="1" x14ac:dyDescent="0.3">
      <c r="A24" s="18" t="s">
        <v>17</v>
      </c>
      <c r="B24" s="19" t="s">
        <v>21</v>
      </c>
      <c r="C24" s="20" t="s">
        <v>22</v>
      </c>
      <c r="D24" s="21" t="s">
        <v>23</v>
      </c>
      <c r="E24" s="22" t="s">
        <v>26</v>
      </c>
      <c r="J24" s="50"/>
    </row>
    <row r="25" spans="1:10" x14ac:dyDescent="0.3">
      <c r="A25" s="1" t="s">
        <v>18</v>
      </c>
      <c r="B25" s="10">
        <v>60590</v>
      </c>
      <c r="C25" s="11">
        <v>12118</v>
      </c>
      <c r="D25" s="12">
        <v>62230</v>
      </c>
      <c r="E25" s="13">
        <v>12446</v>
      </c>
      <c r="F25" s="43"/>
    </row>
    <row r="26" spans="1:10" x14ac:dyDescent="0.3">
      <c r="A26" s="1" t="s">
        <v>19</v>
      </c>
      <c r="B26" s="10">
        <v>56220</v>
      </c>
      <c r="C26" s="11">
        <v>11244</v>
      </c>
      <c r="D26" s="12">
        <v>57750</v>
      </c>
      <c r="E26" s="13">
        <v>11550</v>
      </c>
      <c r="F26" s="43"/>
      <c r="H26" s="50"/>
    </row>
    <row r="27" spans="1:10" ht="17.25" thickBot="1" x14ac:dyDescent="0.35">
      <c r="A27" s="1" t="s">
        <v>20</v>
      </c>
      <c r="B27" s="10">
        <v>51820</v>
      </c>
      <c r="C27" s="11">
        <v>10364</v>
      </c>
      <c r="D27" s="14">
        <v>53230</v>
      </c>
      <c r="E27" s="15">
        <v>10646</v>
      </c>
      <c r="F27" s="43"/>
    </row>
  </sheetData>
  <mergeCells count="25">
    <mergeCell ref="A13:A16"/>
    <mergeCell ref="B13:B16"/>
    <mergeCell ref="C13:C16"/>
    <mergeCell ref="D13:F13"/>
    <mergeCell ref="H13:J13"/>
    <mergeCell ref="D14:D15"/>
    <mergeCell ref="E14:E15"/>
    <mergeCell ref="F14:F15"/>
    <mergeCell ref="G14:G16"/>
    <mergeCell ref="H14:H16"/>
    <mergeCell ref="I14:I16"/>
    <mergeCell ref="J14:J16"/>
    <mergeCell ref="A2:J2"/>
    <mergeCell ref="E6:E7"/>
    <mergeCell ref="F6:F7"/>
    <mergeCell ref="H5:J5"/>
    <mergeCell ref="J6:J8"/>
    <mergeCell ref="I6:I8"/>
    <mergeCell ref="H6:H8"/>
    <mergeCell ref="G6:G8"/>
    <mergeCell ref="A5:A8"/>
    <mergeCell ref="B5:B8"/>
    <mergeCell ref="C5:C8"/>
    <mergeCell ref="D5:F5"/>
    <mergeCell ref="D6:D7"/>
  </mergeCells>
  <phoneticPr fontId="3" type="noConversion"/>
  <pageMargins left="0.41" right="0.23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2020년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vip</cp:lastModifiedBy>
  <cp:lastPrinted>2020-08-20T02:22:22Z</cp:lastPrinted>
  <dcterms:created xsi:type="dcterms:W3CDTF">2020-05-24T06:36:18Z</dcterms:created>
  <dcterms:modified xsi:type="dcterms:W3CDTF">2020-08-20T02:22:31Z</dcterms:modified>
</cp:coreProperties>
</file>