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95" windowWidth="16155" windowHeight="10245"/>
  </bookViews>
  <sheets>
    <sheet name="상담용2018" sheetId="1" r:id="rId1"/>
  </sheets>
  <calcPr calcId="145621"/>
</workbook>
</file>

<file path=xl/calcChain.xml><?xml version="1.0" encoding="utf-8"?>
<calcChain xmlns="http://schemas.openxmlformats.org/spreadsheetml/2006/main">
  <c r="I15" i="1" l="1"/>
  <c r="I17" i="1"/>
  <c r="I18" i="1"/>
  <c r="I19" i="1"/>
  <c r="I20" i="1"/>
  <c r="I21" i="1"/>
  <c r="I22" i="1"/>
  <c r="I23" i="1"/>
  <c r="I16" i="1"/>
  <c r="I5" i="1"/>
  <c r="I6" i="1"/>
  <c r="I7" i="1"/>
  <c r="I8" i="1"/>
  <c r="I9" i="1"/>
  <c r="I10" i="1"/>
  <c r="I11" i="1"/>
  <c r="I12" i="1"/>
  <c r="I4" i="1"/>
  <c r="D5" i="1" l="1"/>
  <c r="D6" i="1"/>
  <c r="D23" i="1" l="1"/>
  <c r="D22" i="1"/>
  <c r="D20" i="1"/>
  <c r="D19" i="1"/>
  <c r="D17" i="1"/>
  <c r="D16" i="1"/>
  <c r="D12" i="1"/>
  <c r="D11" i="1"/>
  <c r="D9" i="1"/>
  <c r="D8" i="1"/>
  <c r="K9" i="1" l="1"/>
  <c r="G9" i="1"/>
  <c r="F23" i="1"/>
  <c r="G23" i="1" s="1"/>
  <c r="F20" i="1"/>
  <c r="H20" i="1" s="1"/>
  <c r="J20" i="1" s="1"/>
  <c r="F17" i="1"/>
  <c r="H17" i="1" s="1"/>
  <c r="J17" i="1" s="1"/>
  <c r="F12" i="1"/>
  <c r="K12" i="1" s="1"/>
  <c r="F9" i="1"/>
  <c r="H9" i="1" s="1"/>
  <c r="J9" i="1" s="1"/>
  <c r="F6" i="1"/>
  <c r="G6" i="1" s="1"/>
  <c r="F4" i="1"/>
  <c r="G4" i="1" s="1"/>
  <c r="H4" i="1"/>
  <c r="J4" i="1" s="1"/>
  <c r="K4" i="1"/>
  <c r="F5" i="1"/>
  <c r="G5" i="1" s="1"/>
  <c r="K5" i="1"/>
  <c r="F7" i="1"/>
  <c r="G7" i="1" s="1"/>
  <c r="F8" i="1"/>
  <c r="G8" i="1" s="1"/>
  <c r="F10" i="1"/>
  <c r="K10" i="1" s="1"/>
  <c r="G10" i="1"/>
  <c r="H10" i="1"/>
  <c r="J10" i="1"/>
  <c r="F11" i="1"/>
  <c r="G11" i="1" s="1"/>
  <c r="H11" i="1"/>
  <c r="J11" i="1" s="1"/>
  <c r="F15" i="1"/>
  <c r="G15" i="1" s="1"/>
  <c r="H15" i="1"/>
  <c r="J15" i="1" s="1"/>
  <c r="F16" i="1"/>
  <c r="G16" i="1" s="1"/>
  <c r="K16" i="1" s="1"/>
  <c r="H16" i="1"/>
  <c r="J16" i="1" s="1"/>
  <c r="F18" i="1"/>
  <c r="G18" i="1" s="1"/>
  <c r="F19" i="1"/>
  <c r="G19" i="1" s="1"/>
  <c r="F21" i="1"/>
  <c r="G21" i="1" s="1"/>
  <c r="H21" i="1"/>
  <c r="J21" i="1" s="1"/>
  <c r="F22" i="1"/>
  <c r="G22" i="1" s="1"/>
  <c r="K21" i="1" l="1"/>
  <c r="K19" i="1"/>
  <c r="H19" i="1"/>
  <c r="J19" i="1" s="1"/>
  <c r="H8" i="1"/>
  <c r="J8" i="1" s="1"/>
  <c r="H7" i="1"/>
  <c r="J7" i="1" s="1"/>
  <c r="H5" i="1"/>
  <c r="J5" i="1" s="1"/>
  <c r="K22" i="1"/>
  <c r="H22" i="1"/>
  <c r="J22" i="1" s="1"/>
  <c r="H23" i="1"/>
  <c r="G20" i="1"/>
  <c r="K20" i="1" s="1"/>
  <c r="H18" i="1"/>
  <c r="J18" i="1" s="1"/>
  <c r="K15" i="1"/>
  <c r="G17" i="1"/>
  <c r="K17" i="1" s="1"/>
  <c r="K11" i="1"/>
  <c r="G12" i="1"/>
  <c r="H12" i="1"/>
  <c r="J12" i="1" s="1"/>
  <c r="K7" i="1"/>
  <c r="K8" i="1"/>
  <c r="H6" i="1"/>
  <c r="J6" i="1" s="1"/>
  <c r="K6" i="1"/>
  <c r="K23" i="1" l="1"/>
  <c r="J23" i="1"/>
  <c r="K18" i="1"/>
</calcChain>
</file>

<file path=xl/sharedStrings.xml><?xml version="1.0" encoding="utf-8"?>
<sst xmlns="http://schemas.openxmlformats.org/spreadsheetml/2006/main" count="42" uniqueCount="19">
  <si>
    <t>경감</t>
    <phoneticPr fontId="2" type="noConversion"/>
  </si>
  <si>
    <t>합계</t>
    <phoneticPr fontId="2" type="noConversion"/>
  </si>
  <si>
    <t>식대</t>
    <phoneticPr fontId="2" type="noConversion"/>
  </si>
  <si>
    <t>공단부담</t>
    <phoneticPr fontId="2" type="noConversion"/>
  </si>
  <si>
    <t>총계</t>
    <phoneticPr fontId="2" type="noConversion"/>
  </si>
  <si>
    <t>본인부담금</t>
    <phoneticPr fontId="2" type="noConversion"/>
  </si>
  <si>
    <t>청구</t>
    <phoneticPr fontId="2" type="noConversion"/>
  </si>
  <si>
    <t>총금액</t>
    <phoneticPr fontId="2" type="noConversion"/>
  </si>
  <si>
    <t>일자</t>
    <phoneticPr fontId="2" type="noConversion"/>
  </si>
  <si>
    <t>등급</t>
    <phoneticPr fontId="2" type="noConversion"/>
  </si>
  <si>
    <t>구분</t>
    <phoneticPr fontId="2" type="noConversion"/>
  </si>
  <si>
    <t>일반</t>
    <phoneticPr fontId="2" type="noConversion"/>
  </si>
  <si>
    <t>일자</t>
    <phoneticPr fontId="2" type="noConversion"/>
  </si>
  <si>
    <r>
      <t>1</t>
    </r>
    <r>
      <rPr>
        <b/>
        <sz val="10"/>
        <color theme="1"/>
        <rFont val="맑은 고딕"/>
        <family val="3"/>
        <charset val="129"/>
        <scheme val="minor"/>
      </rPr>
      <t>등급</t>
    </r>
    <phoneticPr fontId="2" type="noConversion"/>
  </si>
  <si>
    <r>
      <t>2</t>
    </r>
    <r>
      <rPr>
        <b/>
        <sz val="10"/>
        <color theme="1"/>
        <rFont val="맑은 고딕"/>
        <family val="3"/>
        <charset val="129"/>
        <scheme val="minor"/>
      </rPr>
      <t>등급</t>
    </r>
    <phoneticPr fontId="2" type="noConversion"/>
  </si>
  <si>
    <r>
      <t xml:space="preserve">3,4,5
</t>
    </r>
    <r>
      <rPr>
        <b/>
        <sz val="10"/>
        <color theme="1"/>
        <rFont val="맑은 고딕"/>
        <family val="3"/>
        <charset val="129"/>
        <scheme val="minor"/>
      </rPr>
      <t>등급</t>
    </r>
    <phoneticPr fontId="2" type="noConversion"/>
  </si>
  <si>
    <t>2018
1일수가</t>
    <phoneticPr fontId="2" type="noConversion"/>
  </si>
  <si>
    <t>본인</t>
    <phoneticPr fontId="2" type="noConversion"/>
  </si>
  <si>
    <t>공단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</si>
</sst>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_-* #,##0.0_-;\-* #,##0.0_-;_-* &quot;-&quot;?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indexed="64"/>
      </right>
      <top style="double">
        <color auto="1"/>
      </top>
      <bottom/>
      <diagonal/>
    </border>
    <border>
      <left style="double">
        <color auto="1"/>
      </left>
      <right style="thin">
        <color indexed="64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auto="1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double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41" fontId="3" fillId="0" borderId="4" xfId="0" applyNumberFormat="1" applyFont="1" applyBorder="1">
      <alignment vertical="center"/>
    </xf>
    <xf numFmtId="41" fontId="4" fillId="0" borderId="5" xfId="1" applyFont="1" applyBorder="1">
      <alignment vertical="center"/>
    </xf>
    <xf numFmtId="41" fontId="5" fillId="0" borderId="5" xfId="1" applyFont="1" applyBorder="1">
      <alignment vertical="center"/>
    </xf>
    <xf numFmtId="41" fontId="3" fillId="0" borderId="5" xfId="1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9" fontId="4" fillId="3" borderId="2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41" fontId="3" fillId="0" borderId="4" xfId="1" applyFont="1" applyBorder="1">
      <alignment vertical="center"/>
    </xf>
    <xf numFmtId="41" fontId="4" fillId="4" borderId="9" xfId="1" applyFont="1" applyFill="1" applyBorder="1">
      <alignment vertical="center"/>
    </xf>
    <xf numFmtId="41" fontId="4" fillId="0" borderId="9" xfId="1" applyFont="1" applyBorder="1">
      <alignment vertical="center"/>
    </xf>
    <xf numFmtId="41" fontId="5" fillId="0" borderId="9" xfId="1" applyFont="1" applyBorder="1">
      <alignment vertical="center"/>
    </xf>
    <xf numFmtId="41" fontId="3" fillId="0" borderId="9" xfId="1" applyFont="1" applyBorder="1">
      <alignment vertical="center"/>
    </xf>
    <xf numFmtId="41" fontId="4" fillId="4" borderId="5" xfId="1" applyFont="1" applyFill="1" applyBorder="1">
      <alignment vertical="center"/>
    </xf>
    <xf numFmtId="0" fontId="0" fillId="0" borderId="0" xfId="0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9" fontId="4" fillId="5" borderId="2" xfId="0" applyNumberFormat="1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41" fontId="3" fillId="0" borderId="16" xfId="1" applyFont="1" applyBorder="1">
      <alignment vertical="center"/>
    </xf>
    <xf numFmtId="41" fontId="4" fillId="2" borderId="9" xfId="1" applyFont="1" applyFill="1" applyBorder="1">
      <alignment vertical="center"/>
    </xf>
    <xf numFmtId="176" fontId="0" fillId="0" borderId="0" xfId="0" applyNumberFormat="1">
      <alignment vertical="center"/>
    </xf>
    <xf numFmtId="0" fontId="8" fillId="0" borderId="22" xfId="0" applyFont="1" applyBorder="1" applyAlignment="1">
      <alignment horizontal="center" vertical="center"/>
    </xf>
    <xf numFmtId="41" fontId="0" fillId="0" borderId="23" xfId="0" applyNumberFormat="1" applyBorder="1">
      <alignment vertical="center"/>
    </xf>
    <xf numFmtId="0" fontId="8" fillId="0" borderId="24" xfId="0" applyFont="1" applyBorder="1" applyAlignment="1">
      <alignment horizontal="center" vertical="center"/>
    </xf>
    <xf numFmtId="41" fontId="0" fillId="0" borderId="25" xfId="0" applyNumberFormat="1" applyBorder="1">
      <alignment vertical="center"/>
    </xf>
    <xf numFmtId="0" fontId="8" fillId="0" borderId="26" xfId="0" applyFont="1" applyBorder="1" applyAlignment="1">
      <alignment horizontal="center" vertical="center"/>
    </xf>
    <xf numFmtId="41" fontId="0" fillId="0" borderId="27" xfId="0" applyNumberFormat="1" applyBorder="1">
      <alignment vertical="center"/>
    </xf>
    <xf numFmtId="0" fontId="4" fillId="3" borderId="9" xfId="0" applyFont="1" applyFill="1" applyBorder="1" applyAlignment="1">
      <alignment horizontal="center" vertical="center"/>
    </xf>
    <xf numFmtId="41" fontId="0" fillId="0" borderId="28" xfId="0" applyNumberFormat="1" applyBorder="1">
      <alignment vertical="center"/>
    </xf>
    <xf numFmtId="41" fontId="4" fillId="0" borderId="12" xfId="1" applyFont="1" applyBorder="1">
      <alignment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 wrapText="1"/>
    </xf>
    <xf numFmtId="0" fontId="4" fillId="0" borderId="15" xfId="0" applyFont="1" applyBorder="1" applyAlignment="1">
      <alignment horizontal="center" vertical="center" textRotation="255" wrapText="1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41" fontId="4" fillId="0" borderId="17" xfId="1" applyFont="1" applyBorder="1" applyAlignment="1">
      <alignment horizontal="center" vertical="center"/>
    </xf>
    <xf numFmtId="41" fontId="4" fillId="0" borderId="18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41" fontId="4" fillId="0" borderId="21" xfId="1" applyFont="1" applyBorder="1" applyAlignment="1">
      <alignment horizontal="center" vertical="center"/>
    </xf>
    <xf numFmtId="41" fontId="4" fillId="0" borderId="16" xfId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41" fontId="4" fillId="0" borderId="11" xfId="1" applyFont="1" applyBorder="1">
      <alignment vertical="center"/>
    </xf>
    <xf numFmtId="41" fontId="3" fillId="0" borderId="30" xfId="1" applyFont="1" applyBorder="1">
      <alignment vertical="center"/>
    </xf>
    <xf numFmtId="41" fontId="3" fillId="0" borderId="13" xfId="1" applyFont="1" applyBorder="1">
      <alignment vertical="center"/>
    </xf>
    <xf numFmtId="41" fontId="5" fillId="0" borderId="13" xfId="1" applyFont="1" applyBorder="1">
      <alignment vertical="center"/>
    </xf>
    <xf numFmtId="41" fontId="4" fillId="0" borderId="13" xfId="1" applyFont="1" applyBorder="1">
      <alignment vertical="center"/>
    </xf>
    <xf numFmtId="41" fontId="4" fillId="4" borderId="13" xfId="1" applyFont="1" applyFill="1" applyBorder="1">
      <alignment vertical="center"/>
    </xf>
    <xf numFmtId="41" fontId="3" fillId="0" borderId="31" xfId="1" applyFont="1" applyBorder="1">
      <alignment vertical="center"/>
    </xf>
    <xf numFmtId="41" fontId="5" fillId="0" borderId="31" xfId="1" applyFont="1" applyBorder="1">
      <alignment vertical="center"/>
    </xf>
    <xf numFmtId="41" fontId="4" fillId="0" borderId="31" xfId="1" applyFont="1" applyBorder="1">
      <alignment vertical="center"/>
    </xf>
    <xf numFmtId="41" fontId="4" fillId="4" borderId="31" xfId="1" applyFont="1" applyFill="1" applyBorder="1">
      <alignment vertical="center"/>
    </xf>
    <xf numFmtId="41" fontId="3" fillId="0" borderId="29" xfId="1" applyFont="1" applyBorder="1">
      <alignment vertical="center"/>
    </xf>
    <xf numFmtId="41" fontId="3" fillId="0" borderId="11" xfId="1" applyFont="1" applyBorder="1">
      <alignment vertical="center"/>
    </xf>
    <xf numFmtId="41" fontId="5" fillId="0" borderId="11" xfId="1" applyFont="1" applyBorder="1">
      <alignment vertical="center"/>
    </xf>
    <xf numFmtId="41" fontId="4" fillId="4" borderId="11" xfId="1" applyFont="1" applyFill="1" applyBorder="1">
      <alignment vertical="center"/>
    </xf>
    <xf numFmtId="41" fontId="3" fillId="0" borderId="12" xfId="1" applyFont="1" applyBorder="1">
      <alignment vertical="center"/>
    </xf>
    <xf numFmtId="41" fontId="5" fillId="0" borderId="12" xfId="1" applyFont="1" applyBorder="1">
      <alignment vertical="center"/>
    </xf>
    <xf numFmtId="41" fontId="4" fillId="2" borderId="12" xfId="1" applyFont="1" applyFill="1" applyBorder="1">
      <alignment vertical="center"/>
    </xf>
    <xf numFmtId="41" fontId="3" fillId="0" borderId="32" xfId="0" applyNumberFormat="1" applyFont="1" applyBorder="1">
      <alignment vertical="center"/>
    </xf>
    <xf numFmtId="41" fontId="4" fillId="2" borderId="5" xfId="1" applyFont="1" applyFill="1" applyBorder="1">
      <alignment vertical="center"/>
    </xf>
    <xf numFmtId="41" fontId="4" fillId="2" borderId="31" xfId="1" applyFont="1" applyFill="1" applyBorder="1">
      <alignment vertical="center"/>
    </xf>
    <xf numFmtId="41" fontId="3" fillId="0" borderId="29" xfId="0" applyNumberFormat="1" applyFont="1" applyBorder="1">
      <alignment vertical="center"/>
    </xf>
    <xf numFmtId="41" fontId="3" fillId="0" borderId="30" xfId="0" applyNumberFormat="1" applyFont="1" applyBorder="1">
      <alignment vertical="center"/>
    </xf>
    <xf numFmtId="41" fontId="3" fillId="0" borderId="20" xfId="1" applyFont="1" applyBorder="1">
      <alignment vertical="center"/>
    </xf>
    <xf numFmtId="41" fontId="4" fillId="2" borderId="13" xfId="1" applyFont="1" applyFill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workbookViewId="0">
      <selection activeCell="K26" sqref="K26"/>
    </sheetView>
  </sheetViews>
  <sheetFormatPr defaultRowHeight="16.5" x14ac:dyDescent="0.3"/>
  <cols>
    <col min="1" max="2" width="7" bestFit="1" customWidth="1"/>
    <col min="3" max="3" width="7" customWidth="1"/>
    <col min="4" max="4" width="8.375" bestFit="1" customWidth="1"/>
    <col min="5" max="5" width="7" bestFit="1" customWidth="1"/>
    <col min="6" max="7" width="13.875" bestFit="1" customWidth="1"/>
    <col min="8" max="10" width="14.125" bestFit="1" customWidth="1"/>
    <col min="11" max="11" width="16.375" bestFit="1" customWidth="1"/>
  </cols>
  <sheetData>
    <row r="1" spans="1:12" ht="18" customHeight="1" thickBot="1" x14ac:dyDescent="0.35"/>
    <row r="2" spans="1:12" ht="23.1" customHeight="1" thickTop="1" x14ac:dyDescent="0.3">
      <c r="A2" s="57" t="s">
        <v>10</v>
      </c>
      <c r="B2" s="59" t="s">
        <v>9</v>
      </c>
      <c r="C2" s="61" t="s">
        <v>16</v>
      </c>
      <c r="D2" s="62"/>
      <c r="E2" s="65" t="s">
        <v>12</v>
      </c>
      <c r="F2" s="59" t="s">
        <v>7</v>
      </c>
      <c r="G2" s="17" t="s">
        <v>6</v>
      </c>
      <c r="H2" s="67" t="s">
        <v>5</v>
      </c>
      <c r="I2" s="67"/>
      <c r="J2" s="67"/>
      <c r="K2" s="55" t="s">
        <v>4</v>
      </c>
      <c r="L2" s="14"/>
    </row>
    <row r="3" spans="1:12" ht="23.1" customHeight="1" thickBot="1" x14ac:dyDescent="0.35">
      <c r="A3" s="58"/>
      <c r="B3" s="60"/>
      <c r="C3" s="63"/>
      <c r="D3" s="64"/>
      <c r="E3" s="66"/>
      <c r="F3" s="60"/>
      <c r="G3" s="15" t="s">
        <v>3</v>
      </c>
      <c r="H3" s="16">
        <v>0.2</v>
      </c>
      <c r="I3" s="15" t="s">
        <v>2</v>
      </c>
      <c r="J3" s="15" t="s">
        <v>1</v>
      </c>
      <c r="K3" s="56"/>
      <c r="L3" s="14"/>
    </row>
    <row r="4" spans="1:12" ht="23.1" customHeight="1" thickTop="1" x14ac:dyDescent="0.3">
      <c r="A4" s="32" t="s">
        <v>11</v>
      </c>
      <c r="B4" s="35" t="s">
        <v>13</v>
      </c>
      <c r="C4" s="38">
        <v>56960</v>
      </c>
      <c r="D4" s="39"/>
      <c r="E4" s="79">
        <v>31</v>
      </c>
      <c r="F4" s="80">
        <f>C4*E4</f>
        <v>1765760</v>
      </c>
      <c r="G4" s="80">
        <f t="shared" ref="G4:G12" si="0">F4*0.8</f>
        <v>1412608</v>
      </c>
      <c r="H4" s="68">
        <f t="shared" ref="H4:H12" si="1">F4*0.2</f>
        <v>353152</v>
      </c>
      <c r="I4" s="68">
        <f>7000*E4</f>
        <v>217000</v>
      </c>
      <c r="J4" s="81">
        <f t="shared" ref="J4:J12" si="2">SUM(H4:I4)</f>
        <v>570152</v>
      </c>
      <c r="K4" s="69">
        <f>F4+I4</f>
        <v>1982760</v>
      </c>
    </row>
    <row r="5" spans="1:12" ht="23.1" customHeight="1" x14ac:dyDescent="0.3">
      <c r="A5" s="33"/>
      <c r="B5" s="36"/>
      <c r="C5" s="25" t="s">
        <v>17</v>
      </c>
      <c r="D5" s="26">
        <f>C4*0.2</f>
        <v>11392</v>
      </c>
      <c r="E5" s="74">
        <v>30</v>
      </c>
      <c r="F5" s="75">
        <f>C4*E5</f>
        <v>1708800</v>
      </c>
      <c r="G5" s="75">
        <f t="shared" si="0"/>
        <v>1367040</v>
      </c>
      <c r="H5" s="76">
        <f t="shared" si="1"/>
        <v>341760</v>
      </c>
      <c r="I5" s="76">
        <f t="shared" ref="I5:I12" si="3">7000*E5</f>
        <v>210000</v>
      </c>
      <c r="J5" s="77">
        <f t="shared" si="2"/>
        <v>551760</v>
      </c>
      <c r="K5" s="78">
        <f>F5+I5</f>
        <v>1918800</v>
      </c>
    </row>
    <row r="6" spans="1:12" ht="23.1" customHeight="1" x14ac:dyDescent="0.3">
      <c r="A6" s="33"/>
      <c r="B6" s="37"/>
      <c r="C6" s="23" t="s">
        <v>18</v>
      </c>
      <c r="D6" s="24">
        <f>C4*0.8</f>
        <v>45568</v>
      </c>
      <c r="E6" s="4">
        <v>28</v>
      </c>
      <c r="F6" s="3">
        <f>C4*E6</f>
        <v>1594880</v>
      </c>
      <c r="G6" s="3">
        <f t="shared" si="0"/>
        <v>1275904</v>
      </c>
      <c r="H6" s="2">
        <f t="shared" si="1"/>
        <v>318976</v>
      </c>
      <c r="I6" s="2">
        <f t="shared" si="3"/>
        <v>196000</v>
      </c>
      <c r="J6" s="13">
        <f t="shared" si="2"/>
        <v>514976</v>
      </c>
      <c r="K6" s="8">
        <f t="shared" ref="K6:K11" si="4">F6+I6</f>
        <v>1790880</v>
      </c>
    </row>
    <row r="7" spans="1:12" ht="23.1" customHeight="1" x14ac:dyDescent="0.3">
      <c r="A7" s="33"/>
      <c r="B7" s="40" t="s">
        <v>14</v>
      </c>
      <c r="C7" s="41">
        <v>52850</v>
      </c>
      <c r="D7" s="42"/>
      <c r="E7" s="12">
        <v>31</v>
      </c>
      <c r="F7" s="11">
        <f>C7*E7</f>
        <v>1638350</v>
      </c>
      <c r="G7" s="11">
        <f t="shared" si="0"/>
        <v>1310680</v>
      </c>
      <c r="H7" s="10">
        <f t="shared" si="1"/>
        <v>327670</v>
      </c>
      <c r="I7" s="68">
        <f t="shared" si="3"/>
        <v>217000</v>
      </c>
      <c r="J7" s="9">
        <f t="shared" si="2"/>
        <v>544670</v>
      </c>
      <c r="K7" s="69">
        <f t="shared" si="4"/>
        <v>1855350</v>
      </c>
    </row>
    <row r="8" spans="1:12" ht="23.1" customHeight="1" x14ac:dyDescent="0.3">
      <c r="A8" s="33"/>
      <c r="B8" s="36"/>
      <c r="C8" s="25" t="s">
        <v>17</v>
      </c>
      <c r="D8" s="26">
        <f>C7*0.2</f>
        <v>10570</v>
      </c>
      <c r="E8" s="74">
        <v>30</v>
      </c>
      <c r="F8" s="75">
        <f>C7*E8</f>
        <v>1585500</v>
      </c>
      <c r="G8" s="75">
        <f t="shared" si="0"/>
        <v>1268400</v>
      </c>
      <c r="H8" s="76">
        <f t="shared" si="1"/>
        <v>317100</v>
      </c>
      <c r="I8" s="76">
        <f t="shared" si="3"/>
        <v>210000</v>
      </c>
      <c r="J8" s="77">
        <f t="shared" si="2"/>
        <v>527100</v>
      </c>
      <c r="K8" s="78">
        <f t="shared" si="4"/>
        <v>1795500</v>
      </c>
    </row>
    <row r="9" spans="1:12" ht="23.1" customHeight="1" x14ac:dyDescent="0.3">
      <c r="A9" s="33"/>
      <c r="B9" s="37"/>
      <c r="C9" s="23" t="s">
        <v>18</v>
      </c>
      <c r="D9" s="24">
        <f>C7*0.8</f>
        <v>42280</v>
      </c>
      <c r="E9" s="4">
        <v>28</v>
      </c>
      <c r="F9" s="3">
        <f>C7*E9</f>
        <v>1479800</v>
      </c>
      <c r="G9" s="3">
        <f t="shared" si="0"/>
        <v>1183840</v>
      </c>
      <c r="H9" s="2">
        <f t="shared" si="1"/>
        <v>295960</v>
      </c>
      <c r="I9" s="2">
        <f t="shared" si="3"/>
        <v>196000</v>
      </c>
      <c r="J9" s="13">
        <f t="shared" si="2"/>
        <v>491960</v>
      </c>
      <c r="K9" s="8">
        <f t="shared" si="4"/>
        <v>1675800</v>
      </c>
    </row>
    <row r="10" spans="1:12" ht="23.1" customHeight="1" x14ac:dyDescent="0.3">
      <c r="A10" s="33"/>
      <c r="B10" s="43" t="s">
        <v>15</v>
      </c>
      <c r="C10" s="41">
        <v>48720</v>
      </c>
      <c r="D10" s="42"/>
      <c r="E10" s="12">
        <v>31</v>
      </c>
      <c r="F10" s="11">
        <f>C10*E10</f>
        <v>1510320</v>
      </c>
      <c r="G10" s="11">
        <f t="shared" si="0"/>
        <v>1208256</v>
      </c>
      <c r="H10" s="10">
        <f t="shared" si="1"/>
        <v>302064</v>
      </c>
      <c r="I10" s="68">
        <f t="shared" si="3"/>
        <v>217000</v>
      </c>
      <c r="J10" s="9">
        <f t="shared" si="2"/>
        <v>519064</v>
      </c>
      <c r="K10" s="69">
        <f t="shared" si="4"/>
        <v>1727320</v>
      </c>
    </row>
    <row r="11" spans="1:12" ht="23.1" customHeight="1" x14ac:dyDescent="0.3">
      <c r="A11" s="33"/>
      <c r="B11" s="36"/>
      <c r="C11" s="25" t="s">
        <v>17</v>
      </c>
      <c r="D11" s="26">
        <f>C10*0.2</f>
        <v>9744</v>
      </c>
      <c r="E11" s="74">
        <v>30</v>
      </c>
      <c r="F11" s="75">
        <f>C10*E11</f>
        <v>1461600</v>
      </c>
      <c r="G11" s="75">
        <f t="shared" si="0"/>
        <v>1169280</v>
      </c>
      <c r="H11" s="76">
        <f t="shared" si="1"/>
        <v>292320</v>
      </c>
      <c r="I11" s="76">
        <f t="shared" si="3"/>
        <v>210000</v>
      </c>
      <c r="J11" s="77">
        <f t="shared" si="2"/>
        <v>502320</v>
      </c>
      <c r="K11" s="78">
        <f t="shared" si="4"/>
        <v>1671600</v>
      </c>
    </row>
    <row r="12" spans="1:12" ht="23.1" customHeight="1" thickBot="1" x14ac:dyDescent="0.35">
      <c r="A12" s="34"/>
      <c r="B12" s="44"/>
      <c r="C12" s="21" t="s">
        <v>18</v>
      </c>
      <c r="D12" s="22">
        <f>C10*0.8</f>
        <v>38976</v>
      </c>
      <c r="E12" s="70">
        <v>28</v>
      </c>
      <c r="F12" s="71">
        <f>C10*E12</f>
        <v>1364160</v>
      </c>
      <c r="G12" s="71">
        <f t="shared" si="0"/>
        <v>1091328</v>
      </c>
      <c r="H12" s="72">
        <f t="shared" si="1"/>
        <v>272832</v>
      </c>
      <c r="I12" s="2">
        <f t="shared" si="3"/>
        <v>196000</v>
      </c>
      <c r="J12" s="73">
        <f t="shared" si="2"/>
        <v>468832</v>
      </c>
      <c r="K12" s="8">
        <f>F12+I12</f>
        <v>1560160</v>
      </c>
    </row>
    <row r="13" spans="1:12" ht="23.1" customHeight="1" thickTop="1" x14ac:dyDescent="0.3">
      <c r="A13" s="45" t="s">
        <v>10</v>
      </c>
      <c r="B13" s="47" t="s">
        <v>9</v>
      </c>
      <c r="C13" s="49" t="s">
        <v>16</v>
      </c>
      <c r="D13" s="50"/>
      <c r="E13" s="53" t="s">
        <v>8</v>
      </c>
      <c r="F13" s="47" t="s">
        <v>7</v>
      </c>
      <c r="G13" s="7" t="s">
        <v>6</v>
      </c>
      <c r="H13" s="53" t="s">
        <v>5</v>
      </c>
      <c r="I13" s="53"/>
      <c r="J13" s="53"/>
      <c r="K13" s="30" t="s">
        <v>4</v>
      </c>
    </row>
    <row r="14" spans="1:12" ht="23.1" customHeight="1" thickBot="1" x14ac:dyDescent="0.35">
      <c r="A14" s="46"/>
      <c r="B14" s="48"/>
      <c r="C14" s="51"/>
      <c r="D14" s="52"/>
      <c r="E14" s="54"/>
      <c r="F14" s="48"/>
      <c r="G14" s="5" t="s">
        <v>3</v>
      </c>
      <c r="H14" s="6">
        <v>0.1</v>
      </c>
      <c r="I14" s="27" t="s">
        <v>2</v>
      </c>
      <c r="J14" s="5" t="s">
        <v>1</v>
      </c>
      <c r="K14" s="31"/>
    </row>
    <row r="15" spans="1:12" ht="23.1" customHeight="1" thickTop="1" x14ac:dyDescent="0.3">
      <c r="A15" s="32" t="s">
        <v>0</v>
      </c>
      <c r="B15" s="35" t="s">
        <v>13</v>
      </c>
      <c r="C15" s="38">
        <v>56960</v>
      </c>
      <c r="D15" s="39"/>
      <c r="E15" s="82">
        <v>31</v>
      </c>
      <c r="F15" s="83">
        <f>C15*E15</f>
        <v>1765760</v>
      </c>
      <c r="G15" s="83">
        <f t="shared" ref="G15:G23" si="5">F15*0.9</f>
        <v>1589184</v>
      </c>
      <c r="H15" s="29">
        <f t="shared" ref="H15:H23" si="6">F15*0.1</f>
        <v>176576</v>
      </c>
      <c r="I15" s="29">
        <f>7000*E15</f>
        <v>217000</v>
      </c>
      <c r="J15" s="84">
        <f t="shared" ref="J15:J23" si="7">SUM(H15:I15)</f>
        <v>393576</v>
      </c>
      <c r="K15" s="85">
        <f>SUM(G15:I15)</f>
        <v>1982760</v>
      </c>
    </row>
    <row r="16" spans="1:12" ht="23.1" customHeight="1" x14ac:dyDescent="0.3">
      <c r="A16" s="33"/>
      <c r="B16" s="36"/>
      <c r="C16" s="25" t="s">
        <v>17</v>
      </c>
      <c r="D16" s="26">
        <f>C15*0.1</f>
        <v>5696</v>
      </c>
      <c r="E16" s="74">
        <v>30</v>
      </c>
      <c r="F16" s="75">
        <f>C15*E16</f>
        <v>1708800</v>
      </c>
      <c r="G16" s="75">
        <f t="shared" si="5"/>
        <v>1537920</v>
      </c>
      <c r="H16" s="76">
        <f t="shared" si="6"/>
        <v>170880</v>
      </c>
      <c r="I16" s="76">
        <f>7000*E16</f>
        <v>210000</v>
      </c>
      <c r="J16" s="87">
        <f t="shared" si="7"/>
        <v>380880</v>
      </c>
      <c r="K16" s="88">
        <f>SUM(G16:I16)</f>
        <v>1918800</v>
      </c>
    </row>
    <row r="17" spans="1:11" ht="23.1" customHeight="1" x14ac:dyDescent="0.3">
      <c r="A17" s="33"/>
      <c r="B17" s="37"/>
      <c r="C17" s="23" t="s">
        <v>18</v>
      </c>
      <c r="D17" s="24">
        <f>C15*0.9</f>
        <v>51264</v>
      </c>
      <c r="E17" s="4">
        <v>28</v>
      </c>
      <c r="F17" s="3">
        <f>C15*E17</f>
        <v>1594880</v>
      </c>
      <c r="G17" s="3">
        <f t="shared" si="5"/>
        <v>1435392</v>
      </c>
      <c r="H17" s="2">
        <f t="shared" si="6"/>
        <v>159488</v>
      </c>
      <c r="I17" s="68">
        <f t="shared" ref="I17:I23" si="8">7000*E17</f>
        <v>196000</v>
      </c>
      <c r="J17" s="86">
        <f t="shared" si="7"/>
        <v>355488</v>
      </c>
      <c r="K17" s="1">
        <f t="shared" ref="K17:K23" si="9">SUM(G17:I17)</f>
        <v>1790880</v>
      </c>
    </row>
    <row r="18" spans="1:11" ht="23.1" customHeight="1" x14ac:dyDescent="0.3">
      <c r="A18" s="33"/>
      <c r="B18" s="40" t="s">
        <v>14</v>
      </c>
      <c r="C18" s="41">
        <v>52850</v>
      </c>
      <c r="D18" s="42"/>
      <c r="E18" s="12">
        <v>31</v>
      </c>
      <c r="F18" s="11">
        <f>C18*E18</f>
        <v>1638350</v>
      </c>
      <c r="G18" s="11">
        <f t="shared" si="5"/>
        <v>1474515</v>
      </c>
      <c r="H18" s="10">
        <f t="shared" si="6"/>
        <v>163835</v>
      </c>
      <c r="I18" s="10">
        <f t="shared" si="8"/>
        <v>217000</v>
      </c>
      <c r="J18" s="19">
        <f t="shared" si="7"/>
        <v>380835</v>
      </c>
      <c r="K18" s="89">
        <f t="shared" si="9"/>
        <v>1855350</v>
      </c>
    </row>
    <row r="19" spans="1:11" ht="23.1" customHeight="1" x14ac:dyDescent="0.3">
      <c r="A19" s="33"/>
      <c r="B19" s="36"/>
      <c r="C19" s="25" t="s">
        <v>17</v>
      </c>
      <c r="D19" s="26">
        <f>C18*0.1</f>
        <v>5285</v>
      </c>
      <c r="E19" s="74">
        <v>30</v>
      </c>
      <c r="F19" s="75">
        <f>C18*E19</f>
        <v>1585500</v>
      </c>
      <c r="G19" s="75">
        <f t="shared" si="5"/>
        <v>1426950</v>
      </c>
      <c r="H19" s="76">
        <f t="shared" si="6"/>
        <v>158550</v>
      </c>
      <c r="I19" s="76">
        <f t="shared" si="8"/>
        <v>210000</v>
      </c>
      <c r="J19" s="87">
        <f t="shared" si="7"/>
        <v>368550</v>
      </c>
      <c r="K19" s="88">
        <f t="shared" si="9"/>
        <v>1795500</v>
      </c>
    </row>
    <row r="20" spans="1:11" ht="23.1" customHeight="1" x14ac:dyDescent="0.3">
      <c r="A20" s="33"/>
      <c r="B20" s="37"/>
      <c r="C20" s="23" t="s">
        <v>18</v>
      </c>
      <c r="D20" s="24">
        <f>C18*0.9</f>
        <v>47565</v>
      </c>
      <c r="E20" s="4">
        <v>28</v>
      </c>
      <c r="F20" s="3">
        <f>C18*E20</f>
        <v>1479800</v>
      </c>
      <c r="G20" s="3">
        <f t="shared" si="5"/>
        <v>1331820</v>
      </c>
      <c r="H20" s="2">
        <f t="shared" si="6"/>
        <v>147980</v>
      </c>
      <c r="I20" s="68">
        <f t="shared" si="8"/>
        <v>196000</v>
      </c>
      <c r="J20" s="86">
        <f t="shared" si="7"/>
        <v>343980</v>
      </c>
      <c r="K20" s="1">
        <f t="shared" si="9"/>
        <v>1675800</v>
      </c>
    </row>
    <row r="21" spans="1:11" ht="23.1" customHeight="1" x14ac:dyDescent="0.3">
      <c r="A21" s="33"/>
      <c r="B21" s="43" t="s">
        <v>15</v>
      </c>
      <c r="C21" s="41">
        <v>48720</v>
      </c>
      <c r="D21" s="42"/>
      <c r="E21" s="18">
        <v>31</v>
      </c>
      <c r="F21" s="11">
        <f>C21*E21</f>
        <v>1510320</v>
      </c>
      <c r="G21" s="11">
        <f t="shared" si="5"/>
        <v>1359288</v>
      </c>
      <c r="H21" s="10">
        <f t="shared" si="6"/>
        <v>151032</v>
      </c>
      <c r="I21" s="10">
        <f t="shared" si="8"/>
        <v>217000</v>
      </c>
      <c r="J21" s="19">
        <f t="shared" si="7"/>
        <v>368032</v>
      </c>
      <c r="K21" s="89">
        <f t="shared" si="9"/>
        <v>1727320</v>
      </c>
    </row>
    <row r="22" spans="1:11" ht="23.1" customHeight="1" x14ac:dyDescent="0.3">
      <c r="A22" s="33"/>
      <c r="B22" s="36"/>
      <c r="C22" s="25" t="s">
        <v>17</v>
      </c>
      <c r="D22" s="26">
        <f>C21*0.1</f>
        <v>4872</v>
      </c>
      <c r="E22" s="74">
        <v>30</v>
      </c>
      <c r="F22" s="75">
        <f>C21*E22</f>
        <v>1461600</v>
      </c>
      <c r="G22" s="75">
        <f t="shared" si="5"/>
        <v>1315440</v>
      </c>
      <c r="H22" s="76">
        <f t="shared" si="6"/>
        <v>146160</v>
      </c>
      <c r="I22" s="76">
        <f t="shared" si="8"/>
        <v>210000</v>
      </c>
      <c r="J22" s="87">
        <f t="shared" si="7"/>
        <v>356160</v>
      </c>
      <c r="K22" s="88">
        <f t="shared" si="9"/>
        <v>1671600</v>
      </c>
    </row>
    <row r="23" spans="1:11" ht="23.1" customHeight="1" thickBot="1" x14ac:dyDescent="0.35">
      <c r="A23" s="34"/>
      <c r="B23" s="44"/>
      <c r="C23" s="28" t="s">
        <v>18</v>
      </c>
      <c r="D23" s="22">
        <f>C21*0.9</f>
        <v>43848</v>
      </c>
      <c r="E23" s="90">
        <v>28</v>
      </c>
      <c r="F23" s="71">
        <f>C21*E23</f>
        <v>1364160</v>
      </c>
      <c r="G23" s="71">
        <f t="shared" si="5"/>
        <v>1227744</v>
      </c>
      <c r="H23" s="72">
        <f t="shared" si="6"/>
        <v>136416</v>
      </c>
      <c r="I23" s="72">
        <f t="shared" si="8"/>
        <v>196000</v>
      </c>
      <c r="J23" s="91">
        <f t="shared" si="7"/>
        <v>332416</v>
      </c>
      <c r="K23" s="1">
        <f t="shared" si="9"/>
        <v>1560160</v>
      </c>
    </row>
    <row r="24" spans="1:11" ht="17.25" thickTop="1" x14ac:dyDescent="0.3"/>
    <row r="25" spans="1:11" x14ac:dyDescent="0.3">
      <c r="D25" s="20"/>
    </row>
  </sheetData>
  <mergeCells count="28">
    <mergeCell ref="A15:A23"/>
    <mergeCell ref="F13:F14"/>
    <mergeCell ref="H13:J13"/>
    <mergeCell ref="B15:B17"/>
    <mergeCell ref="B18:B20"/>
    <mergeCell ref="B21:B23"/>
    <mergeCell ref="C15:D15"/>
    <mergeCell ref="C18:D18"/>
    <mergeCell ref="C21:D21"/>
    <mergeCell ref="K13:K14"/>
    <mergeCell ref="K2:K3"/>
    <mergeCell ref="A13:A14"/>
    <mergeCell ref="B13:B14"/>
    <mergeCell ref="E13:E14"/>
    <mergeCell ref="B4:B6"/>
    <mergeCell ref="B7:B9"/>
    <mergeCell ref="B10:B12"/>
    <mergeCell ref="A4:A12"/>
    <mergeCell ref="A2:A3"/>
    <mergeCell ref="B2:B3"/>
    <mergeCell ref="E2:E3"/>
    <mergeCell ref="C2:D3"/>
    <mergeCell ref="C13:D14"/>
    <mergeCell ref="C4:D4"/>
    <mergeCell ref="C7:D7"/>
    <mergeCell ref="C10:D10"/>
    <mergeCell ref="F2:F3"/>
    <mergeCell ref="H2:J2"/>
  </mergeCells>
  <phoneticPr fontId="2" type="noConversion"/>
  <pageMargins left="0.62992125984251968" right="0.23622047244094491" top="0.35433070866141736" bottom="0.35433070866141736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상담용2018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2017-11-08T06:54:44Z</cp:lastPrinted>
  <dcterms:created xsi:type="dcterms:W3CDTF">2016-11-25T13:24:49Z</dcterms:created>
  <dcterms:modified xsi:type="dcterms:W3CDTF">2017-11-08T12:00:48Z</dcterms:modified>
</cp:coreProperties>
</file>