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xr:revisionPtr revIDLastSave="0" documentId="13_ncr:1_{C2ADDAFD-9C4E-4112-99E8-C75600B7F874}" xr6:coauthVersionLast="3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1장" sheetId="3" r:id="rId1"/>
  </sheets>
  <calcPr calcId="191029"/>
</workbook>
</file>

<file path=xl/calcChain.xml><?xml version="1.0" encoding="utf-8"?>
<calcChain xmlns="http://schemas.openxmlformats.org/spreadsheetml/2006/main">
  <c r="I14" i="3" l="1"/>
  <c r="B11" i="3"/>
  <c r="D12" i="3" s="1"/>
  <c r="E12" i="3" s="1"/>
  <c r="B8" i="3"/>
  <c r="D9" i="3" s="1"/>
  <c r="E9" i="3" s="1"/>
  <c r="B5" i="3"/>
  <c r="D6" i="3" s="1"/>
  <c r="E6" i="3" s="1"/>
  <c r="D10" i="3" l="1"/>
  <c r="E10" i="3" s="1"/>
  <c r="D13" i="3"/>
  <c r="E13" i="3" s="1"/>
  <c r="F11" i="3"/>
  <c r="G11" i="3" s="1"/>
  <c r="I11" i="3" s="1"/>
  <c r="F8" i="3"/>
  <c r="G8" i="3" s="1"/>
  <c r="I8" i="3" s="1"/>
  <c r="F5" i="3"/>
  <c r="G5" i="3" s="1"/>
  <c r="I5" i="3" s="1"/>
  <c r="D7" i="3"/>
  <c r="E7" i="3" s="1"/>
  <c r="F9" i="3"/>
  <c r="D5" i="3"/>
  <c r="E5" i="3" s="1"/>
  <c r="F7" i="3"/>
  <c r="G7" i="3" s="1"/>
  <c r="I7" i="3" s="1"/>
  <c r="D8" i="3"/>
  <c r="E8" i="3" s="1"/>
  <c r="F10" i="3"/>
  <c r="G10" i="3" s="1"/>
  <c r="I10" i="3" s="1"/>
  <c r="D11" i="3"/>
  <c r="E11" i="3" s="1"/>
  <c r="F13" i="3"/>
  <c r="G13" i="3" s="1"/>
  <c r="I13" i="3" s="1"/>
  <c r="F6" i="3"/>
  <c r="G6" i="3" s="1"/>
  <c r="I6" i="3" s="1"/>
  <c r="F12" i="3"/>
  <c r="G12" i="3" l="1"/>
  <c r="I12" i="3" s="1"/>
  <c r="G9" i="3"/>
  <c r="I9" i="3" s="1"/>
</calcChain>
</file>

<file path=xl/sharedStrings.xml><?xml version="1.0" encoding="utf-8"?>
<sst xmlns="http://schemas.openxmlformats.org/spreadsheetml/2006/main" count="39" uniqueCount="27">
  <si>
    <t>공단지원금</t>
    <phoneticPr fontId="2" type="noConversion"/>
  </si>
  <si>
    <t>1등급</t>
    <phoneticPr fontId="2" type="noConversion"/>
  </si>
  <si>
    <t>2등급</t>
    <phoneticPr fontId="2" type="noConversion"/>
  </si>
  <si>
    <t>등외</t>
    <phoneticPr fontId="2" type="noConversion"/>
  </si>
  <si>
    <t>등급</t>
    <phoneticPr fontId="2" type="noConversion"/>
  </si>
  <si>
    <t>총부담금</t>
    <phoneticPr fontId="2" type="noConversion"/>
  </si>
  <si>
    <t>본인부담금</t>
    <phoneticPr fontId="2" type="noConversion"/>
  </si>
  <si>
    <t>일반80%</t>
    <phoneticPr fontId="2" type="noConversion"/>
  </si>
  <si>
    <t>(30일기준)</t>
    <phoneticPr fontId="2" type="noConversion"/>
  </si>
  <si>
    <t>구분</t>
    <phoneticPr fontId="2" type="noConversion"/>
  </si>
  <si>
    <t>일반</t>
    <phoneticPr fontId="2" type="noConversion"/>
  </si>
  <si>
    <t>일반(20%)</t>
    <phoneticPr fontId="2" type="noConversion"/>
  </si>
  <si>
    <t>경감(12%)</t>
    <phoneticPr fontId="2" type="noConversion"/>
  </si>
  <si>
    <t>(30일)</t>
    <phoneticPr fontId="2" type="noConversion"/>
  </si>
  <si>
    <t>본인 총부담금</t>
    <phoneticPr fontId="2" type="noConversion"/>
  </si>
  <si>
    <t>경감88%
경감92%</t>
    <phoneticPr fontId="2" type="noConversion"/>
  </si>
  <si>
    <t>경감( 8%)</t>
    <phoneticPr fontId="2" type="noConversion"/>
  </si>
  <si>
    <t>비급여(식대)</t>
    <phoneticPr fontId="2" type="noConversion"/>
  </si>
  <si>
    <t>본인 총부담금</t>
  </si>
  <si>
    <t>(31일)</t>
  </si>
  <si>
    <t>일반 20%</t>
    <phoneticPr fontId="2" type="noConversion"/>
  </si>
  <si>
    <t>경감 12%
경감  8%</t>
    <phoneticPr fontId="2" type="noConversion"/>
  </si>
  <si>
    <t>3.4.5
등급</t>
    <phoneticPr fontId="2" type="noConversion"/>
  </si>
  <si>
    <t>2022년 등급별 입소금액</t>
    <phoneticPr fontId="2" type="noConversion"/>
  </si>
  <si>
    <t>1식 2,500원</t>
    <phoneticPr fontId="2" type="noConversion"/>
  </si>
  <si>
    <t>1일 7,500원</t>
    <phoneticPr fontId="2" type="noConversion"/>
  </si>
  <si>
    <t>900,000
(1일 3만원)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</si>
</sst>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41" fontId="0" fillId="0" borderId="0" xfId="1" applyFont="1">
      <alignment vertical="center"/>
    </xf>
    <xf numFmtId="41" fontId="0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5" borderId="0" xfId="0" applyFont="1" applyFill="1">
      <alignment vertical="center"/>
    </xf>
    <xf numFmtId="0" fontId="9" fillId="0" borderId="0" xfId="0" applyFont="1">
      <alignment vertical="center"/>
    </xf>
    <xf numFmtId="41" fontId="6" fillId="2" borderId="17" xfId="1" applyFont="1" applyFill="1" applyBorder="1" applyAlignment="1">
      <alignment vertical="center"/>
    </xf>
    <xf numFmtId="41" fontId="6" fillId="3" borderId="17" xfId="1" applyFont="1" applyFill="1" applyBorder="1" applyAlignment="1">
      <alignment vertical="center"/>
    </xf>
    <xf numFmtId="41" fontId="6" fillId="5" borderId="3" xfId="1" applyFont="1" applyFill="1" applyBorder="1" applyAlignment="1">
      <alignment horizontal="right" vertical="center"/>
    </xf>
    <xf numFmtId="41" fontId="6" fillId="2" borderId="18" xfId="1" applyFont="1" applyFill="1" applyBorder="1" applyAlignment="1">
      <alignment vertical="center"/>
    </xf>
    <xf numFmtId="41" fontId="6" fillId="5" borderId="9" xfId="1" applyFont="1" applyFill="1" applyBorder="1" applyAlignment="1">
      <alignment horizontal="right" vertical="center"/>
    </xf>
    <xf numFmtId="41" fontId="6" fillId="3" borderId="31" xfId="1" applyFont="1" applyFill="1" applyBorder="1" applyAlignment="1">
      <alignment vertical="center"/>
    </xf>
    <xf numFmtId="41" fontId="6" fillId="2" borderId="27" xfId="1" applyFont="1" applyFill="1" applyBorder="1" applyAlignment="1">
      <alignment vertical="center"/>
    </xf>
    <xf numFmtId="41" fontId="6" fillId="3" borderId="26" xfId="1" applyFont="1" applyFill="1" applyBorder="1" applyAlignment="1">
      <alignment vertical="center"/>
    </xf>
    <xf numFmtId="41" fontId="6" fillId="2" borderId="36" xfId="1" applyFont="1" applyFill="1" applyBorder="1" applyAlignment="1">
      <alignment vertical="center"/>
    </xf>
    <xf numFmtId="41" fontId="6" fillId="3" borderId="36" xfId="1" applyFont="1" applyFill="1" applyBorder="1" applyAlignment="1">
      <alignment vertical="center"/>
    </xf>
    <xf numFmtId="41" fontId="6" fillId="2" borderId="37" xfId="1" applyFont="1" applyFill="1" applyBorder="1" applyAlignment="1">
      <alignment vertical="center"/>
    </xf>
    <xf numFmtId="41" fontId="6" fillId="2" borderId="38" xfId="1" applyFont="1" applyFill="1" applyBorder="1" applyAlignment="1">
      <alignment vertical="center"/>
    </xf>
    <xf numFmtId="41" fontId="6" fillId="3" borderId="33" xfId="1" applyFont="1" applyFill="1" applyBorder="1" applyAlignment="1">
      <alignment vertical="center"/>
    </xf>
    <xf numFmtId="41" fontId="6" fillId="2" borderId="32" xfId="1" applyFont="1" applyFill="1" applyBorder="1" applyAlignment="1">
      <alignment vertical="center"/>
    </xf>
    <xf numFmtId="41" fontId="3" fillId="2" borderId="41" xfId="1" applyFont="1" applyFill="1" applyBorder="1" applyAlignment="1">
      <alignment horizontal="center" vertical="center"/>
    </xf>
    <xf numFmtId="41" fontId="3" fillId="3" borderId="45" xfId="1" applyFont="1" applyFill="1" applyBorder="1" applyAlignment="1">
      <alignment horizontal="center" vertical="center"/>
    </xf>
    <xf numFmtId="41" fontId="3" fillId="2" borderId="42" xfId="1" applyNumberFormat="1" applyFont="1" applyFill="1" applyBorder="1" applyAlignment="1">
      <alignment horizontal="center" vertical="center"/>
    </xf>
    <xf numFmtId="41" fontId="3" fillId="3" borderId="45" xfId="1" applyNumberFormat="1" applyFont="1" applyFill="1" applyBorder="1" applyAlignment="1">
      <alignment horizontal="center" vertical="center"/>
    </xf>
    <xf numFmtId="41" fontId="6" fillId="3" borderId="41" xfId="1" applyFont="1" applyFill="1" applyBorder="1" applyAlignment="1">
      <alignment vertical="center"/>
    </xf>
    <xf numFmtId="41" fontId="6" fillId="5" borderId="4" xfId="1" applyFont="1" applyFill="1" applyBorder="1" applyAlignment="1">
      <alignment vertical="center"/>
    </xf>
    <xf numFmtId="41" fontId="6" fillId="5" borderId="1" xfId="1" applyFont="1" applyFill="1" applyBorder="1" applyAlignment="1">
      <alignment vertical="center"/>
    </xf>
    <xf numFmtId="41" fontId="6" fillId="5" borderId="6" xfId="1" applyFont="1" applyFill="1" applyBorder="1" applyAlignment="1">
      <alignment horizontal="right" vertical="center"/>
    </xf>
    <xf numFmtId="41" fontId="4" fillId="5" borderId="21" xfId="1" applyFont="1" applyFill="1" applyBorder="1" applyAlignment="1">
      <alignment horizontal="right" vertical="center" wrapText="1"/>
    </xf>
    <xf numFmtId="41" fontId="6" fillId="5" borderId="22" xfId="1" applyFont="1" applyFill="1" applyBorder="1" applyAlignment="1">
      <alignment horizontal="right" vertical="center"/>
    </xf>
    <xf numFmtId="41" fontId="6" fillId="5" borderId="22" xfId="1" applyFont="1" applyFill="1" applyBorder="1" applyAlignment="1">
      <alignment vertical="center"/>
    </xf>
    <xf numFmtId="41" fontId="6" fillId="0" borderId="22" xfId="1" applyFont="1" applyFill="1" applyBorder="1" applyAlignment="1">
      <alignment horizontal="right" vertical="center"/>
    </xf>
    <xf numFmtId="41" fontId="6" fillId="6" borderId="39" xfId="1" applyFont="1" applyFill="1" applyBorder="1" applyAlignment="1">
      <alignment horizontal="right" vertical="center"/>
    </xf>
    <xf numFmtId="41" fontId="6" fillId="6" borderId="40" xfId="1" applyFont="1" applyFill="1" applyBorder="1" applyAlignment="1">
      <alignment horizontal="right" vertical="center"/>
    </xf>
    <xf numFmtId="41" fontId="6" fillId="6" borderId="35" xfId="1" applyFont="1" applyFill="1" applyBorder="1" applyAlignment="1">
      <alignment vertical="center"/>
    </xf>
    <xf numFmtId="41" fontId="6" fillId="4" borderId="5" xfId="1" applyFont="1" applyFill="1" applyBorder="1" applyAlignment="1">
      <alignment horizontal="center" vertical="center"/>
    </xf>
    <xf numFmtId="41" fontId="6" fillId="4" borderId="23" xfId="1" applyFont="1" applyFill="1" applyBorder="1" applyAlignment="1">
      <alignment horizontal="center" vertical="center"/>
    </xf>
    <xf numFmtId="41" fontId="6" fillId="4" borderId="7" xfId="1" applyFont="1" applyFill="1" applyBorder="1" applyAlignment="1">
      <alignment horizontal="center" vertical="center"/>
    </xf>
    <xf numFmtId="41" fontId="6" fillId="4" borderId="24" xfId="1" applyFont="1" applyFill="1" applyBorder="1" applyAlignment="1">
      <alignment horizontal="center" vertical="center"/>
    </xf>
    <xf numFmtId="41" fontId="6" fillId="4" borderId="10" xfId="1" applyFont="1" applyFill="1" applyBorder="1" applyAlignment="1">
      <alignment horizontal="center" vertical="center" wrapText="1"/>
    </xf>
    <xf numFmtId="41" fontId="6" fillId="4" borderId="25" xfId="1" applyFont="1" applyFill="1" applyBorder="1" applyAlignment="1">
      <alignment horizontal="center" vertical="center"/>
    </xf>
    <xf numFmtId="41" fontId="6" fillId="6" borderId="8" xfId="1" applyFont="1" applyFill="1" applyBorder="1" applyAlignment="1">
      <alignment vertical="center"/>
    </xf>
    <xf numFmtId="41" fontId="6" fillId="6" borderId="34" xfId="1" applyFont="1" applyFill="1" applyBorder="1" applyAlignment="1">
      <alignment horizontal="right" vertical="center"/>
    </xf>
    <xf numFmtId="41" fontId="6" fillId="6" borderId="30" xfId="1" applyFont="1" applyFill="1" applyBorder="1" applyAlignment="1">
      <alignment horizontal="right" vertical="center"/>
    </xf>
    <xf numFmtId="41" fontId="6" fillId="6" borderId="29" xfId="1" applyFont="1" applyFill="1" applyBorder="1" applyAlignment="1">
      <alignment vertical="center"/>
    </xf>
    <xf numFmtId="41" fontId="6" fillId="4" borderId="6" xfId="1" applyFont="1" applyFill="1" applyBorder="1" applyAlignment="1">
      <alignment horizontal="center" vertical="center"/>
    </xf>
    <xf numFmtId="41" fontId="6" fillId="4" borderId="3" xfId="1" applyFont="1" applyFill="1" applyBorder="1" applyAlignment="1">
      <alignment horizontal="center" vertical="center"/>
    </xf>
    <xf numFmtId="41" fontId="6" fillId="4" borderId="11" xfId="1" applyFont="1" applyFill="1" applyBorder="1" applyAlignment="1">
      <alignment horizontal="center" vertical="center"/>
    </xf>
    <xf numFmtId="41" fontId="3" fillId="6" borderId="47" xfId="1" applyFont="1" applyFill="1" applyBorder="1" applyAlignment="1">
      <alignment horizontal="center" vertical="center"/>
    </xf>
    <xf numFmtId="41" fontId="3" fillId="0" borderId="44" xfId="1" applyFont="1" applyFill="1" applyBorder="1" applyAlignment="1">
      <alignment horizontal="center" vertical="center"/>
    </xf>
    <xf numFmtId="41" fontId="6" fillId="3" borderId="39" xfId="1" applyFont="1" applyFill="1" applyBorder="1" applyAlignment="1">
      <alignment horizontal="right" vertical="center"/>
    </xf>
    <xf numFmtId="41" fontId="6" fillId="5" borderId="20" xfId="1" applyFont="1" applyFill="1" applyBorder="1" applyAlignment="1">
      <alignment horizontal="right" vertical="center"/>
    </xf>
    <xf numFmtId="41" fontId="6" fillId="2" borderId="39" xfId="1" applyFont="1" applyFill="1" applyBorder="1" applyAlignment="1">
      <alignment horizontal="right" vertical="center"/>
    </xf>
    <xf numFmtId="41" fontId="6" fillId="2" borderId="5" xfId="1" applyFont="1" applyFill="1" applyBorder="1" applyAlignment="1">
      <alignment horizontal="right" vertical="center"/>
    </xf>
    <xf numFmtId="41" fontId="6" fillId="3" borderId="13" xfId="1" applyFont="1" applyFill="1" applyBorder="1" applyAlignment="1">
      <alignment horizontal="center" vertical="center"/>
    </xf>
    <xf numFmtId="41" fontId="3" fillId="6" borderId="46" xfId="1" applyNumberFormat="1" applyFont="1" applyFill="1" applyBorder="1" applyAlignment="1">
      <alignment horizontal="center" vertical="center"/>
    </xf>
    <xf numFmtId="41" fontId="6" fillId="3" borderId="42" xfId="1" applyFont="1" applyFill="1" applyBorder="1" applyAlignment="1">
      <alignment vertical="center"/>
    </xf>
    <xf numFmtId="41" fontId="6" fillId="3" borderId="12" xfId="1" applyFont="1" applyFill="1" applyBorder="1" applyAlignment="1">
      <alignment horizontal="center" vertical="center"/>
    </xf>
    <xf numFmtId="41" fontId="6" fillId="3" borderId="14" xfId="1" applyFont="1" applyFill="1" applyBorder="1" applyAlignment="1">
      <alignment horizontal="center" vertical="center" wrapText="1"/>
    </xf>
    <xf numFmtId="41" fontId="4" fillId="3" borderId="44" xfId="1" applyFont="1" applyFill="1" applyBorder="1" applyAlignment="1">
      <alignment horizontal="right" vertical="center"/>
    </xf>
    <xf numFmtId="41" fontId="6" fillId="5" borderId="16" xfId="1" applyFont="1" applyFill="1" applyBorder="1" applyAlignment="1">
      <alignment horizontal="center" vertical="center"/>
    </xf>
    <xf numFmtId="41" fontId="6" fillId="5" borderId="1" xfId="1" applyFont="1" applyFill="1" applyBorder="1" applyAlignment="1">
      <alignment horizontal="center" vertical="center"/>
    </xf>
    <xf numFmtId="41" fontId="6" fillId="5" borderId="1" xfId="1" applyFont="1" applyFill="1" applyBorder="1" applyAlignment="1">
      <alignment horizontal="center" vertical="center" wrapText="1"/>
    </xf>
    <xf numFmtId="41" fontId="4" fillId="5" borderId="20" xfId="1" applyFont="1" applyFill="1" applyBorder="1" applyAlignment="1">
      <alignment horizontal="right" vertical="center"/>
    </xf>
    <xf numFmtId="41" fontId="6" fillId="5" borderId="18" xfId="1" applyFont="1" applyFill="1" applyBorder="1" applyAlignment="1">
      <alignment vertical="center"/>
    </xf>
    <xf numFmtId="41" fontId="6" fillId="5" borderId="31" xfId="1" applyFont="1" applyFill="1" applyBorder="1" applyAlignment="1">
      <alignment vertical="center"/>
    </xf>
    <xf numFmtId="0" fontId="6" fillId="0" borderId="20" xfId="0" applyFont="1" applyFill="1" applyBorder="1" applyAlignment="1">
      <alignment horizontal="center" vertical="center"/>
    </xf>
    <xf numFmtId="41" fontId="5" fillId="7" borderId="3" xfId="1" applyFont="1" applyFill="1" applyBorder="1" applyAlignment="1">
      <alignment horizontal="right" vertical="center"/>
    </xf>
    <xf numFmtId="41" fontId="6" fillId="6" borderId="13" xfId="1" applyFont="1" applyFill="1" applyBorder="1" applyAlignment="1">
      <alignment vertical="center"/>
    </xf>
    <xf numFmtId="41" fontId="6" fillId="6" borderId="39" xfId="1" applyFont="1" applyFill="1" applyBorder="1" applyAlignment="1">
      <alignment vertical="center"/>
    </xf>
    <xf numFmtId="41" fontId="6" fillId="6" borderId="2" xfId="1" applyFont="1" applyFill="1" applyBorder="1" applyAlignment="1">
      <alignment horizontal="right" vertical="center"/>
    </xf>
    <xf numFmtId="41" fontId="6" fillId="6" borderId="43" xfId="1" applyFont="1" applyFill="1" applyBorder="1" applyAlignment="1">
      <alignment vertical="center"/>
    </xf>
    <xf numFmtId="41" fontId="6" fillId="6" borderId="34" xfId="1" applyFont="1" applyFill="1" applyBorder="1" applyAlignment="1">
      <alignment vertical="center"/>
    </xf>
    <xf numFmtId="41" fontId="6" fillId="6" borderId="28" xfId="1" applyFont="1" applyFill="1" applyBorder="1" applyAlignment="1">
      <alignment vertical="center"/>
    </xf>
    <xf numFmtId="41" fontId="6" fillId="6" borderId="36" xfId="1" applyFont="1" applyFill="1" applyBorder="1" applyAlignment="1">
      <alignment vertical="center"/>
    </xf>
    <xf numFmtId="41" fontId="6" fillId="4" borderId="12" xfId="1" applyFont="1" applyFill="1" applyBorder="1" applyAlignment="1">
      <alignment horizontal="center" vertical="center"/>
    </xf>
    <xf numFmtId="41" fontId="6" fillId="4" borderId="13" xfId="1" applyFont="1" applyFill="1" applyBorder="1" applyAlignment="1">
      <alignment horizontal="center" vertical="center"/>
    </xf>
    <xf numFmtId="41" fontId="6" fillId="4" borderId="14" xfId="1" applyFont="1" applyFill="1" applyBorder="1" applyAlignment="1">
      <alignment horizontal="center" vertical="center"/>
    </xf>
    <xf numFmtId="41" fontId="6" fillId="3" borderId="33" xfId="1" applyFont="1" applyFill="1" applyBorder="1" applyAlignment="1">
      <alignment horizontal="right" vertical="center"/>
    </xf>
    <xf numFmtId="41" fontId="6" fillId="0" borderId="48" xfId="1" applyFont="1" applyFill="1" applyBorder="1" applyAlignment="1">
      <alignment vertical="center"/>
    </xf>
    <xf numFmtId="0" fontId="10" fillId="5" borderId="1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41" fontId="6" fillId="4" borderId="12" xfId="1" applyFont="1" applyFill="1" applyBorder="1" applyAlignment="1">
      <alignment horizontal="center" vertical="center"/>
    </xf>
    <xf numFmtId="41" fontId="6" fillId="4" borderId="13" xfId="1" applyFont="1" applyFill="1" applyBorder="1" applyAlignment="1">
      <alignment horizontal="center" vertical="center"/>
    </xf>
    <xf numFmtId="41" fontId="6" fillId="4" borderId="14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  <color rgb="FFFFCCCC"/>
      <color rgb="FFFFCCFF"/>
      <color rgb="FFCCCCFF"/>
      <color rgb="FFCCFFFF"/>
      <color rgb="FFAAED03"/>
      <color rgb="FF00CCFF"/>
      <color rgb="FFCCFFCC"/>
      <color rgb="FF00FF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tabSelected="1" workbookViewId="0">
      <selection activeCell="L14" sqref="L14:M14"/>
    </sheetView>
  </sheetViews>
  <sheetFormatPr defaultRowHeight="16.5" x14ac:dyDescent="0.3"/>
  <cols>
    <col min="1" max="1" width="12.375" customWidth="1"/>
    <col min="2" max="2" width="14.625" style="1" customWidth="1"/>
    <col min="3" max="3" width="11.625" style="2" customWidth="1"/>
    <col min="4" max="4" width="13.875" style="1" hidden="1" customWidth="1"/>
    <col min="5" max="5" width="14.625" style="1" customWidth="1"/>
    <col min="6" max="6" width="14.625" style="1" hidden="1" customWidth="1"/>
    <col min="7" max="10" width="14.625" style="1" customWidth="1"/>
  </cols>
  <sheetData>
    <row r="1" spans="1:10" s="6" customFormat="1" ht="39" customHeight="1" thickBot="1" x14ac:dyDescent="0.35">
      <c r="A1" s="81" t="s">
        <v>23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s="3" customFormat="1" ht="18" customHeight="1" x14ac:dyDescent="0.3">
      <c r="A2" s="84" t="s">
        <v>4</v>
      </c>
      <c r="B2" s="46"/>
      <c r="C2" s="87" t="s">
        <v>9</v>
      </c>
      <c r="D2" s="58" t="s">
        <v>0</v>
      </c>
      <c r="E2" s="36" t="s">
        <v>0</v>
      </c>
      <c r="F2" s="61" t="s">
        <v>6</v>
      </c>
      <c r="G2" s="36" t="s">
        <v>6</v>
      </c>
      <c r="H2" s="76" t="s">
        <v>17</v>
      </c>
      <c r="I2" s="37" t="s">
        <v>14</v>
      </c>
      <c r="J2" s="37" t="s">
        <v>18</v>
      </c>
    </row>
    <row r="3" spans="1:10" s="3" customFormat="1" ht="23.1" customHeight="1" x14ac:dyDescent="0.3">
      <c r="A3" s="85"/>
      <c r="B3" s="47" t="s">
        <v>5</v>
      </c>
      <c r="C3" s="88"/>
      <c r="D3" s="55" t="s">
        <v>7</v>
      </c>
      <c r="E3" s="38" t="s">
        <v>7</v>
      </c>
      <c r="F3" s="62" t="s">
        <v>20</v>
      </c>
      <c r="G3" s="38" t="s">
        <v>20</v>
      </c>
      <c r="H3" s="77" t="s">
        <v>24</v>
      </c>
      <c r="I3" s="39" t="s">
        <v>13</v>
      </c>
      <c r="J3" s="39" t="s">
        <v>19</v>
      </c>
    </row>
    <row r="4" spans="1:10" s="3" customFormat="1" ht="33" customHeight="1" thickBot="1" x14ac:dyDescent="0.35">
      <c r="A4" s="86"/>
      <c r="B4" s="48" t="s">
        <v>8</v>
      </c>
      <c r="C4" s="89"/>
      <c r="D4" s="59" t="s">
        <v>15</v>
      </c>
      <c r="E4" s="40" t="s">
        <v>15</v>
      </c>
      <c r="F4" s="63" t="s">
        <v>21</v>
      </c>
      <c r="G4" s="40" t="s">
        <v>21</v>
      </c>
      <c r="H4" s="78" t="s">
        <v>25</v>
      </c>
      <c r="I4" s="41"/>
      <c r="J4" s="41"/>
    </row>
    <row r="5" spans="1:10" s="4" customFormat="1" ht="30" customHeight="1" thickTop="1" x14ac:dyDescent="0.3">
      <c r="A5" s="83" t="s">
        <v>1</v>
      </c>
      <c r="B5" s="9">
        <f>B6*30</f>
        <v>2245500</v>
      </c>
      <c r="C5" s="21" t="s">
        <v>11</v>
      </c>
      <c r="D5" s="25">
        <f>B5*80%</f>
        <v>1796400</v>
      </c>
      <c r="E5" s="17">
        <f>ROUNDDOWN(D5,-1)</f>
        <v>1796400</v>
      </c>
      <c r="F5" s="27">
        <f>B5*0.2</f>
        <v>449100</v>
      </c>
      <c r="G5" s="53">
        <f t="shared" ref="G5:G13" si="0">ROUNDDOWN(F5,-1)</f>
        <v>449100</v>
      </c>
      <c r="H5" s="18">
        <v>225000</v>
      </c>
      <c r="I5" s="15">
        <f>SUM(G5:H5)</f>
        <v>674100</v>
      </c>
      <c r="J5" s="7">
        <v>696570</v>
      </c>
    </row>
    <row r="6" spans="1:10" s="4" customFormat="1" ht="30" customHeight="1" x14ac:dyDescent="0.3">
      <c r="A6" s="83"/>
      <c r="B6" s="68">
        <v>74850</v>
      </c>
      <c r="C6" s="22" t="s">
        <v>12</v>
      </c>
      <c r="D6" s="25">
        <f>B5*88%</f>
        <v>1976040</v>
      </c>
      <c r="E6" s="19">
        <f t="shared" ref="E6:E13" si="1">ROUNDDOWN(D6,-1)</f>
        <v>1976040</v>
      </c>
      <c r="F6" s="27">
        <f>B5*0.12</f>
        <v>269460</v>
      </c>
      <c r="G6" s="51">
        <f t="shared" si="0"/>
        <v>269460</v>
      </c>
      <c r="H6" s="12">
        <v>225000</v>
      </c>
      <c r="I6" s="16">
        <f>SUM(G6:H6)</f>
        <v>494460</v>
      </c>
      <c r="J6" s="8">
        <v>510940</v>
      </c>
    </row>
    <row r="7" spans="1:10" s="5" customFormat="1" ht="30" customHeight="1" thickBot="1" x14ac:dyDescent="0.35">
      <c r="A7" s="83"/>
      <c r="B7" s="9"/>
      <c r="C7" s="49" t="s">
        <v>16</v>
      </c>
      <c r="D7" s="69">
        <f>B5*92%</f>
        <v>2065860</v>
      </c>
      <c r="E7" s="70">
        <f t="shared" si="1"/>
        <v>2065860</v>
      </c>
      <c r="F7" s="71">
        <f>B5*0.08</f>
        <v>179640</v>
      </c>
      <c r="G7" s="33">
        <f t="shared" si="0"/>
        <v>179640</v>
      </c>
      <c r="H7" s="34">
        <v>225000</v>
      </c>
      <c r="I7" s="35">
        <f t="shared" ref="I7:I13" si="2">SUM(G7:H7)</f>
        <v>404640</v>
      </c>
      <c r="J7" s="42">
        <v>418120</v>
      </c>
    </row>
    <row r="8" spans="1:10" s="4" customFormat="1" ht="30" customHeight="1" x14ac:dyDescent="0.3">
      <c r="A8" s="90" t="s">
        <v>2</v>
      </c>
      <c r="B8" s="28">
        <f>B9*30</f>
        <v>2083500</v>
      </c>
      <c r="C8" s="23" t="s">
        <v>11</v>
      </c>
      <c r="D8" s="57">
        <f>B8*80%</f>
        <v>1666800</v>
      </c>
      <c r="E8" s="20">
        <f t="shared" si="1"/>
        <v>1666800</v>
      </c>
      <c r="F8" s="65">
        <f>B8*0.2</f>
        <v>416700</v>
      </c>
      <c r="G8" s="54">
        <f t="shared" si="0"/>
        <v>416700</v>
      </c>
      <c r="H8" s="10">
        <v>225000</v>
      </c>
      <c r="I8" s="13">
        <f>SUM(G8:H8)</f>
        <v>641700</v>
      </c>
      <c r="J8" s="10">
        <v>663090</v>
      </c>
    </row>
    <row r="9" spans="1:10" s="4" customFormat="1" ht="30" customHeight="1" x14ac:dyDescent="0.3">
      <c r="A9" s="83"/>
      <c r="B9" s="68">
        <v>69450</v>
      </c>
      <c r="C9" s="24" t="s">
        <v>12</v>
      </c>
      <c r="D9" s="25">
        <f>B8*88%</f>
        <v>1833480</v>
      </c>
      <c r="E9" s="19">
        <f t="shared" si="1"/>
        <v>1833480</v>
      </c>
      <c r="F9" s="66">
        <f>B8*0.12</f>
        <v>250020</v>
      </c>
      <c r="G9" s="79">
        <f t="shared" si="0"/>
        <v>250020</v>
      </c>
      <c r="H9" s="12">
        <v>225000</v>
      </c>
      <c r="I9" s="14">
        <f t="shared" si="2"/>
        <v>475020</v>
      </c>
      <c r="J9" s="8">
        <v>490850</v>
      </c>
    </row>
    <row r="10" spans="1:10" s="5" customFormat="1" ht="30" customHeight="1" thickBot="1" x14ac:dyDescent="0.35">
      <c r="A10" s="91"/>
      <c r="B10" s="11"/>
      <c r="C10" s="56" t="s">
        <v>16</v>
      </c>
      <c r="D10" s="72">
        <f>B8*92%</f>
        <v>1916820</v>
      </c>
      <c r="E10" s="73">
        <f t="shared" si="1"/>
        <v>1916820</v>
      </c>
      <c r="F10" s="44">
        <f>B8*0.08</f>
        <v>166680</v>
      </c>
      <c r="G10" s="43">
        <f t="shared" si="0"/>
        <v>166680</v>
      </c>
      <c r="H10" s="44">
        <v>225000</v>
      </c>
      <c r="I10" s="74">
        <f t="shared" si="2"/>
        <v>391680</v>
      </c>
      <c r="J10" s="45">
        <v>404730</v>
      </c>
    </row>
    <row r="11" spans="1:10" s="4" customFormat="1" ht="30" customHeight="1" x14ac:dyDescent="0.3">
      <c r="A11" s="82" t="s">
        <v>22</v>
      </c>
      <c r="B11" s="9">
        <f>B12*30</f>
        <v>1921200</v>
      </c>
      <c r="C11" s="21" t="s">
        <v>11</v>
      </c>
      <c r="D11" s="25">
        <f>B11*80%</f>
        <v>1536960</v>
      </c>
      <c r="E11" s="20">
        <f t="shared" si="1"/>
        <v>1536960</v>
      </c>
      <c r="F11" s="26">
        <f>B11*0.2</f>
        <v>384240</v>
      </c>
      <c r="G11" s="54">
        <f t="shared" si="0"/>
        <v>384240</v>
      </c>
      <c r="H11" s="7">
        <v>225000</v>
      </c>
      <c r="I11" s="15">
        <f t="shared" si="2"/>
        <v>609240</v>
      </c>
      <c r="J11" s="7">
        <v>629540</v>
      </c>
    </row>
    <row r="12" spans="1:10" s="4" customFormat="1" ht="30" customHeight="1" x14ac:dyDescent="0.3">
      <c r="A12" s="83"/>
      <c r="B12" s="68">
        <v>64040</v>
      </c>
      <c r="C12" s="22" t="s">
        <v>12</v>
      </c>
      <c r="D12" s="25">
        <f>B11*88%</f>
        <v>1690656</v>
      </c>
      <c r="E12" s="19">
        <f t="shared" si="1"/>
        <v>1690650</v>
      </c>
      <c r="F12" s="27">
        <f>B11*0.12</f>
        <v>230544</v>
      </c>
      <c r="G12" s="79">
        <f t="shared" si="0"/>
        <v>230540</v>
      </c>
      <c r="H12" s="12">
        <v>225000</v>
      </c>
      <c r="I12" s="16">
        <f t="shared" si="2"/>
        <v>455540</v>
      </c>
      <c r="J12" s="8">
        <v>470720</v>
      </c>
    </row>
    <row r="13" spans="1:10" s="4" customFormat="1" ht="30" customHeight="1" thickBot="1" x14ac:dyDescent="0.35">
      <c r="A13" s="83"/>
      <c r="B13" s="9"/>
      <c r="C13" s="49" t="s">
        <v>16</v>
      </c>
      <c r="D13" s="69">
        <f>B11*92%</f>
        <v>1767504</v>
      </c>
      <c r="E13" s="73">
        <f t="shared" si="1"/>
        <v>1767500</v>
      </c>
      <c r="F13" s="71">
        <f>B11*0.08</f>
        <v>153696</v>
      </c>
      <c r="G13" s="43">
        <f t="shared" si="0"/>
        <v>153690</v>
      </c>
      <c r="H13" s="34">
        <v>225000</v>
      </c>
      <c r="I13" s="75">
        <f t="shared" si="2"/>
        <v>378690</v>
      </c>
      <c r="J13" s="42">
        <v>391310</v>
      </c>
    </row>
    <row r="14" spans="1:10" s="4" customFormat="1" ht="30" customHeight="1" thickBot="1" x14ac:dyDescent="0.35">
      <c r="A14" s="67" t="s">
        <v>3</v>
      </c>
      <c r="B14" s="29" t="s">
        <v>26</v>
      </c>
      <c r="C14" s="50" t="s">
        <v>10</v>
      </c>
      <c r="D14" s="60"/>
      <c r="E14" s="64"/>
      <c r="F14" s="30"/>
      <c r="G14" s="52">
        <v>675000</v>
      </c>
      <c r="H14" s="32">
        <v>225000</v>
      </c>
      <c r="I14" s="80">
        <f>SUM(G14:H14)</f>
        <v>900000</v>
      </c>
      <c r="J14" s="31">
        <v>930000</v>
      </c>
    </row>
  </sheetData>
  <mergeCells count="6">
    <mergeCell ref="A1:J1"/>
    <mergeCell ref="A11:A13"/>
    <mergeCell ref="A2:A4"/>
    <mergeCell ref="C2:C4"/>
    <mergeCell ref="A5:A7"/>
    <mergeCell ref="A8:A10"/>
  </mergeCells>
  <phoneticPr fontId="2" type="noConversion"/>
  <pageMargins left="0.39370078740157483" right="0.78740157480314965" top="0.3937007874015748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2021-12-29T00:13:24Z</cp:lastPrinted>
  <dcterms:created xsi:type="dcterms:W3CDTF">2014-12-11T01:25:14Z</dcterms:created>
  <dcterms:modified xsi:type="dcterms:W3CDTF">2022-01-05T02:33:03Z</dcterms:modified>
</cp:coreProperties>
</file>