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8035" windowHeight="11895"/>
  </bookViews>
  <sheets>
    <sheet name="2021" sheetId="6" r:id="rId1"/>
    <sheet name="2019" sheetId="4" r:id="rId2"/>
    <sheet name="201808부터" sheetId="1" r:id="rId3"/>
    <sheet name="Sheet2" sheetId="2" r:id="rId4"/>
    <sheet name="Sheet3" sheetId="3" r:id="rId5"/>
  </sheets>
  <calcPr calcId="125725"/>
</workbook>
</file>

<file path=xl/calcChain.xml><?xml version="1.0" encoding="utf-8"?>
<calcChain xmlns="http://schemas.openxmlformats.org/spreadsheetml/2006/main">
  <c r="E13" i="6"/>
  <c r="J15" s="1"/>
  <c r="E16"/>
  <c r="J17" s="1"/>
  <c r="E19"/>
  <c r="J21" s="1"/>
  <c r="E22"/>
  <c r="E25"/>
  <c r="J26" s="1"/>
  <c r="E28"/>
  <c r="J30" s="1"/>
  <c r="E7"/>
  <c r="J9" s="1"/>
  <c r="E10"/>
  <c r="E4"/>
  <c r="J6" s="1"/>
  <c r="E27" i="2"/>
  <c r="F27"/>
  <c r="D27"/>
  <c r="E17"/>
  <c r="F17"/>
  <c r="D17"/>
  <c r="E7"/>
  <c r="F7"/>
  <c r="D7"/>
  <c r="K30" i="6"/>
  <c r="H30"/>
  <c r="I30" s="1"/>
  <c r="K29"/>
  <c r="H29"/>
  <c r="I29" s="1"/>
  <c r="K28"/>
  <c r="J28"/>
  <c r="H28"/>
  <c r="I28" s="1"/>
  <c r="K27"/>
  <c r="J27"/>
  <c r="H27"/>
  <c r="I27" s="1"/>
  <c r="K26"/>
  <c r="H26"/>
  <c r="I26" s="1"/>
  <c r="K25"/>
  <c r="H25"/>
  <c r="I25" s="1"/>
  <c r="K24"/>
  <c r="J24"/>
  <c r="H24"/>
  <c r="I24" s="1"/>
  <c r="K23"/>
  <c r="J23"/>
  <c r="H23"/>
  <c r="I23" s="1"/>
  <c r="K22"/>
  <c r="J22"/>
  <c r="H22"/>
  <c r="I22" s="1"/>
  <c r="K21"/>
  <c r="H21"/>
  <c r="I21" s="1"/>
  <c r="K20"/>
  <c r="J20"/>
  <c r="H20"/>
  <c r="I20" s="1"/>
  <c r="K19"/>
  <c r="J19"/>
  <c r="I19"/>
  <c r="H19"/>
  <c r="K18"/>
  <c r="J18"/>
  <c r="H18"/>
  <c r="I18" s="1"/>
  <c r="K17"/>
  <c r="H17"/>
  <c r="I17" s="1"/>
  <c r="K16"/>
  <c r="H16"/>
  <c r="I16" s="1"/>
  <c r="K15"/>
  <c r="I15"/>
  <c r="H15"/>
  <c r="K14"/>
  <c r="H14"/>
  <c r="I14" s="1"/>
  <c r="K13"/>
  <c r="J13"/>
  <c r="H13"/>
  <c r="I13" s="1"/>
  <c r="K12"/>
  <c r="J12"/>
  <c r="H12"/>
  <c r="I12" s="1"/>
  <c r="K11"/>
  <c r="J11"/>
  <c r="I11"/>
  <c r="H11"/>
  <c r="K10"/>
  <c r="J10"/>
  <c r="H10"/>
  <c r="I10" s="1"/>
  <c r="K9"/>
  <c r="H9"/>
  <c r="I9" s="1"/>
  <c r="K8"/>
  <c r="H8"/>
  <c r="I8" s="1"/>
  <c r="K7"/>
  <c r="I7"/>
  <c r="H7"/>
  <c r="K6"/>
  <c r="H6"/>
  <c r="I6" s="1"/>
  <c r="K5"/>
  <c r="H5"/>
  <c r="I5" s="1"/>
  <c r="K4"/>
  <c r="H4"/>
  <c r="I4" s="1"/>
  <c r="L13" l="1"/>
  <c r="J14"/>
  <c r="L14" s="1"/>
  <c r="L18"/>
  <c r="J16"/>
  <c r="J25"/>
  <c r="L25" s="1"/>
  <c r="L28"/>
  <c r="J29"/>
  <c r="L29"/>
  <c r="J7"/>
  <c r="L7" s="1"/>
  <c r="L10"/>
  <c r="J8"/>
  <c r="J4"/>
  <c r="L4" s="1"/>
  <c r="J5"/>
  <c r="L5" s="1"/>
  <c r="L8"/>
  <c r="L16"/>
  <c r="L24"/>
  <c r="L20"/>
  <c r="L22"/>
  <c r="L23"/>
  <c r="L26"/>
  <c r="L27"/>
  <c r="L30"/>
  <c r="L15"/>
  <c r="L19"/>
  <c r="L17"/>
  <c r="L21"/>
  <c r="L11"/>
  <c r="L12"/>
  <c r="L9"/>
  <c r="L6"/>
  <c r="K30" i="4"/>
  <c r="H30"/>
  <c r="I30" s="1"/>
  <c r="K29"/>
  <c r="H29"/>
  <c r="I29" s="1"/>
  <c r="L29" s="1"/>
  <c r="K28"/>
  <c r="H28"/>
  <c r="I28" s="1"/>
  <c r="K27"/>
  <c r="H27"/>
  <c r="I27" s="1"/>
  <c r="L27" s="1"/>
  <c r="K26"/>
  <c r="H26"/>
  <c r="I26" s="1"/>
  <c r="K25"/>
  <c r="H25"/>
  <c r="I25" s="1"/>
  <c r="L25" s="1"/>
  <c r="K24"/>
  <c r="H24"/>
  <c r="I24" s="1"/>
  <c r="K23"/>
  <c r="H23"/>
  <c r="I23" s="1"/>
  <c r="L23" s="1"/>
  <c r="K22"/>
  <c r="H22"/>
  <c r="I22" s="1"/>
  <c r="K21"/>
  <c r="H21"/>
  <c r="I21" s="1"/>
  <c r="L21" s="1"/>
  <c r="K20"/>
  <c r="H20"/>
  <c r="I20" s="1"/>
  <c r="K19"/>
  <c r="H19"/>
  <c r="I19" s="1"/>
  <c r="L19" s="1"/>
  <c r="K18"/>
  <c r="H18"/>
  <c r="I18" s="1"/>
  <c r="K17"/>
  <c r="H17"/>
  <c r="I17" s="1"/>
  <c r="L17" s="1"/>
  <c r="K16"/>
  <c r="H16"/>
  <c r="I16" s="1"/>
  <c r="K15"/>
  <c r="I15"/>
  <c r="L15" s="1"/>
  <c r="H15"/>
  <c r="K14"/>
  <c r="H14"/>
  <c r="I14" s="1"/>
  <c r="L14" s="1"/>
  <c r="K13"/>
  <c r="H13"/>
  <c r="I13" s="1"/>
  <c r="K12"/>
  <c r="H12"/>
  <c r="I12" s="1"/>
  <c r="L12" s="1"/>
  <c r="K11"/>
  <c r="H11"/>
  <c r="I11" s="1"/>
  <c r="K10"/>
  <c r="H10"/>
  <c r="I10" s="1"/>
  <c r="L10" s="1"/>
  <c r="K9"/>
  <c r="H9"/>
  <c r="I9" s="1"/>
  <c r="K8"/>
  <c r="H8"/>
  <c r="I8" s="1"/>
  <c r="L8" s="1"/>
  <c r="K7"/>
  <c r="H7"/>
  <c r="I7" s="1"/>
  <c r="K6"/>
  <c r="H6"/>
  <c r="I6" s="1"/>
  <c r="L6" s="1"/>
  <c r="K5"/>
  <c r="H5"/>
  <c r="I5" s="1"/>
  <c r="K4"/>
  <c r="H4"/>
  <c r="I4" s="1"/>
  <c r="L4" s="1"/>
  <c r="H25" i="1"/>
  <c r="H26"/>
  <c r="I26" s="1"/>
  <c r="J29"/>
  <c r="J28"/>
  <c r="J26"/>
  <c r="J25"/>
  <c r="J23"/>
  <c r="J22"/>
  <c r="J20"/>
  <c r="J19"/>
  <c r="J17"/>
  <c r="J16"/>
  <c r="J14"/>
  <c r="J13"/>
  <c r="J15"/>
  <c r="J18"/>
  <c r="J21"/>
  <c r="J24"/>
  <c r="J27"/>
  <c r="J30"/>
  <c r="K30"/>
  <c r="K29"/>
  <c r="K27"/>
  <c r="K26"/>
  <c r="K24"/>
  <c r="K23"/>
  <c r="K21"/>
  <c r="K20"/>
  <c r="K18"/>
  <c r="K17"/>
  <c r="K15"/>
  <c r="K14"/>
  <c r="K16"/>
  <c r="K19"/>
  <c r="K22"/>
  <c r="K25"/>
  <c r="K28"/>
  <c r="K13"/>
  <c r="I23"/>
  <c r="L23" s="1"/>
  <c r="I25"/>
  <c r="I28"/>
  <c r="H30"/>
  <c r="I30" s="1"/>
  <c r="L30" s="1"/>
  <c r="H29"/>
  <c r="I29" s="1"/>
  <c r="H28"/>
  <c r="H27"/>
  <c r="I27" s="1"/>
  <c r="I14"/>
  <c r="I15"/>
  <c r="I18"/>
  <c r="L18" s="1"/>
  <c r="I19"/>
  <c r="H24"/>
  <c r="I24" s="1"/>
  <c r="H23"/>
  <c r="H22"/>
  <c r="I22" s="1"/>
  <c r="H21"/>
  <c r="I21" s="1"/>
  <c r="L21" s="1"/>
  <c r="H20"/>
  <c r="I20" s="1"/>
  <c r="H19"/>
  <c r="H18"/>
  <c r="H17"/>
  <c r="I17" s="1"/>
  <c r="H16"/>
  <c r="I16" s="1"/>
  <c r="L16" s="1"/>
  <c r="H15"/>
  <c r="H14"/>
  <c r="H13"/>
  <c r="I13" s="1"/>
  <c r="L8"/>
  <c r="L12"/>
  <c r="K12"/>
  <c r="K11"/>
  <c r="K10"/>
  <c r="K9"/>
  <c r="K8"/>
  <c r="K7"/>
  <c r="K6"/>
  <c r="K5"/>
  <c r="K4"/>
  <c r="J12"/>
  <c r="J11"/>
  <c r="J10"/>
  <c r="J9"/>
  <c r="J8"/>
  <c r="J7"/>
  <c r="J6"/>
  <c r="J5"/>
  <c r="J4"/>
  <c r="I7"/>
  <c r="L7" s="1"/>
  <c r="I8"/>
  <c r="I11"/>
  <c r="L11" s="1"/>
  <c r="I12"/>
  <c r="H12"/>
  <c r="H11"/>
  <c r="H10"/>
  <c r="I10" s="1"/>
  <c r="L10" s="1"/>
  <c r="H9"/>
  <c r="I9" s="1"/>
  <c r="L9" s="1"/>
  <c r="H8"/>
  <c r="H7"/>
  <c r="I6"/>
  <c r="L6" s="1"/>
  <c r="H6"/>
  <c r="H5"/>
  <c r="I5" s="1"/>
  <c r="L5" s="1"/>
  <c r="H4"/>
  <c r="I4" s="1"/>
  <c r="L4" s="1"/>
  <c r="L27" l="1"/>
  <c r="L14"/>
  <c r="L20"/>
  <c r="L13"/>
  <c r="L19"/>
  <c r="L5" i="4"/>
  <c r="L7"/>
  <c r="L9"/>
  <c r="L11"/>
  <c r="L13"/>
  <c r="L24"/>
  <c r="L26"/>
  <c r="L28"/>
  <c r="L30"/>
  <c r="L15" i="1"/>
  <c r="L17"/>
  <c r="L29"/>
  <c r="L16" i="4"/>
  <c r="L18"/>
  <c r="L20"/>
  <c r="L22"/>
  <c r="L24" i="1"/>
  <c r="L22"/>
  <c r="L28"/>
  <c r="L25"/>
  <c r="L26"/>
</calcChain>
</file>

<file path=xl/sharedStrings.xml><?xml version="1.0" encoding="utf-8"?>
<sst xmlns="http://schemas.openxmlformats.org/spreadsheetml/2006/main" count="137" uniqueCount="48">
  <si>
    <t>1등급</t>
    <phoneticPr fontId="2" type="noConversion"/>
  </si>
  <si>
    <t>2등급</t>
    <phoneticPr fontId="2" type="noConversion"/>
  </si>
  <si>
    <t>3,4,5등급</t>
    <phoneticPr fontId="2" type="noConversion"/>
  </si>
  <si>
    <t>자격</t>
    <phoneticPr fontId="2" type="noConversion"/>
  </si>
  <si>
    <t>등급구분</t>
    <phoneticPr fontId="2" type="noConversion"/>
  </si>
  <si>
    <t>1일당 
시설급여</t>
    <phoneticPr fontId="2" type="noConversion"/>
  </si>
  <si>
    <t>1일 식대
(2500*3회)</t>
    <phoneticPr fontId="2" type="noConversion"/>
  </si>
  <si>
    <t>1일 간식비
(1000원/2회)</t>
    <phoneticPr fontId="2" type="noConversion"/>
  </si>
  <si>
    <t>월 이용료</t>
    <phoneticPr fontId="2" type="noConversion"/>
  </si>
  <si>
    <t>월 본인부담금</t>
    <phoneticPr fontId="2" type="noConversion"/>
  </si>
  <si>
    <t>월 식대비</t>
    <phoneticPr fontId="2" type="noConversion"/>
  </si>
  <si>
    <t>월 간식비</t>
    <phoneticPr fontId="2" type="noConversion"/>
  </si>
  <si>
    <t>본인부담총액</t>
    <phoneticPr fontId="2" type="noConversion"/>
  </si>
  <si>
    <t>일반</t>
    <phoneticPr fontId="2" type="noConversion"/>
  </si>
  <si>
    <t>감경률 
60%
(8%부담)</t>
    <phoneticPr fontId="2" type="noConversion"/>
  </si>
  <si>
    <t>감경률
40%
(12%부담)</t>
    <phoneticPr fontId="2" type="noConversion"/>
  </si>
  <si>
    <t>기초
수급자</t>
    <phoneticPr fontId="2" type="noConversion"/>
  </si>
  <si>
    <t xml:space="preserve">  일수</t>
    <phoneticPr fontId="2" type="noConversion"/>
  </si>
  <si>
    <t>등  급   및   서   비   스   일   수   에   관   계   없   이   국   고   보   조</t>
    <phoneticPr fontId="2" type="noConversion"/>
  </si>
  <si>
    <t>2018년 8월~ 동산요양원 월 이용료 산출내역서</t>
    <phoneticPr fontId="2" type="noConversion"/>
  </si>
  <si>
    <t>2019년 동산요양원 월 이용료 산출내역서 (19.08.01)</t>
    <phoneticPr fontId="2" type="noConversion"/>
  </si>
  <si>
    <t>1일 식대
(2700*3회)</t>
    <phoneticPr fontId="2" type="noConversion"/>
  </si>
  <si>
    <t>2021년 동산요양원 월 이용료 산출내역서 (2021.01.01)</t>
    <phoneticPr fontId="2" type="noConversion"/>
  </si>
  <si>
    <t>개인
부담비용</t>
    <phoneticPr fontId="2" type="noConversion"/>
  </si>
  <si>
    <t>소   계</t>
    <phoneticPr fontId="2" type="noConversion"/>
  </si>
  <si>
    <t>등급구분</t>
    <phoneticPr fontId="2" type="noConversion"/>
  </si>
  <si>
    <t>1등급</t>
    <phoneticPr fontId="2" type="noConversion"/>
  </si>
  <si>
    <t>2등급</t>
    <phoneticPr fontId="2" type="noConversion"/>
  </si>
  <si>
    <t>3~5등급</t>
    <phoneticPr fontId="2" type="noConversion"/>
  </si>
  <si>
    <t>총  계</t>
    <phoneticPr fontId="2" type="noConversion"/>
  </si>
  <si>
    <t>개인
부담비용</t>
    <phoneticPr fontId="2" type="noConversion"/>
  </si>
  <si>
    <t>소   계</t>
    <phoneticPr fontId="2" type="noConversion"/>
  </si>
  <si>
    <t>요양보험 
부담비용</t>
    <phoneticPr fontId="2" type="noConversion"/>
  </si>
  <si>
    <t>식사재료비/간식비</t>
    <phoneticPr fontId="2" type="noConversion"/>
  </si>
  <si>
    <t>상급침실 이용료</t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</si>
  <si>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80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</si>
  <si>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t>2021년 계약서 작성 예시(30일 기준) (21.01.01변경)</t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</si>
  <si>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20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</si>
  <si>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92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</si>
  <si>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8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</si>
  <si>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88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</si>
  <si>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12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</si>
  <si>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100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</si>
  <si>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r>
      <t>요양급여비용(</t>
    </r>
    <r>
      <rPr>
        <b/>
        <sz val="11"/>
        <color rgb="FFFF0000"/>
        <rFont val="맑은 고딕"/>
        <family val="3"/>
        <charset val="129"/>
        <scheme val="minor"/>
      </rPr>
      <t>0</t>
    </r>
    <r>
      <rPr>
        <b/>
        <sz val="11"/>
        <color theme="1"/>
        <rFont val="맑은 고딕"/>
        <family val="3"/>
        <charset val="129"/>
        <scheme val="minor"/>
      </rPr>
      <t>%)</t>
    </r>
    <phoneticPr fontId="2" type="noConversion"/>
  </si>
  <si>
    <t>천안지원</t>
    <phoneticPr fontId="2" type="noConversion"/>
  </si>
  <si>
    <t>감경60%
(본인부담8%)</t>
    <phoneticPr fontId="2" type="noConversion"/>
  </si>
  <si>
    <t>감경40%
(본인부담12%)</t>
    <phoneticPr fontId="2" type="noConversion"/>
  </si>
  <si>
    <t>일반        (본인부담 20%)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</si>
</sst>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;[Red]\-#,##0\ 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2C10F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41" fontId="0" fillId="0" borderId="5" xfId="1" applyFont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 wrapText="1"/>
    </xf>
    <xf numFmtId="41" fontId="4" fillId="0" borderId="2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41" fontId="0" fillId="0" borderId="2" xfId="1" applyFont="1" applyBorder="1" applyAlignment="1">
      <alignment horizontal="center" vertical="center"/>
    </xf>
    <xf numFmtId="41" fontId="0" fillId="0" borderId="0" xfId="1" applyFont="1" applyAlignment="1">
      <alignment horizontal="right" vertical="center"/>
    </xf>
    <xf numFmtId="41" fontId="0" fillId="0" borderId="5" xfId="1" applyFont="1" applyBorder="1" applyAlignment="1">
      <alignment horizontal="right" vertical="center"/>
    </xf>
    <xf numFmtId="41" fontId="0" fillId="2" borderId="5" xfId="1" applyFont="1" applyFill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41" fontId="0" fillId="0" borderId="14" xfId="1" applyFont="1" applyBorder="1" applyAlignment="1">
      <alignment horizontal="right" vertical="center"/>
    </xf>
    <xf numFmtId="41" fontId="0" fillId="0" borderId="17" xfId="1" applyFont="1" applyBorder="1" applyAlignment="1">
      <alignment horizontal="right" vertical="center"/>
    </xf>
    <xf numFmtId="41" fontId="0" fillId="0" borderId="2" xfId="1" applyFont="1" applyBorder="1" applyAlignment="1">
      <alignment horizontal="right" vertical="center"/>
    </xf>
    <xf numFmtId="41" fontId="0" fillId="0" borderId="6" xfId="1" applyFont="1" applyBorder="1" applyAlignment="1">
      <alignment horizontal="right" vertical="center"/>
    </xf>
    <xf numFmtId="41" fontId="0" fillId="2" borderId="6" xfId="1" applyFont="1" applyFill="1" applyBorder="1" applyAlignment="1">
      <alignment horizontal="right" vertical="center"/>
    </xf>
    <xf numFmtId="41" fontId="0" fillId="0" borderId="9" xfId="1" applyFont="1" applyBorder="1" applyAlignment="1">
      <alignment horizontal="right" vertical="center"/>
    </xf>
    <xf numFmtId="41" fontId="0" fillId="0" borderId="15" xfId="1" applyFont="1" applyBorder="1" applyAlignment="1">
      <alignment horizontal="right" vertical="center"/>
    </xf>
    <xf numFmtId="41" fontId="0" fillId="0" borderId="18" xfId="1" applyFont="1" applyBorder="1" applyAlignment="1">
      <alignment horizontal="right" vertical="center"/>
    </xf>
    <xf numFmtId="41" fontId="0" fillId="0" borderId="3" xfId="1" applyFont="1" applyBorder="1" applyAlignment="1">
      <alignment horizontal="right" vertical="center"/>
    </xf>
    <xf numFmtId="41" fontId="4" fillId="0" borderId="2" xfId="1" applyFont="1" applyBorder="1" applyAlignment="1">
      <alignment horizontal="left" vertical="center" wrapText="1"/>
    </xf>
    <xf numFmtId="41" fontId="0" fillId="0" borderId="0" xfId="1" applyFont="1" applyAlignment="1">
      <alignment horizontal="left" vertical="center"/>
    </xf>
    <xf numFmtId="41" fontId="0" fillId="0" borderId="5" xfId="1" applyFont="1" applyBorder="1" applyAlignment="1">
      <alignment horizontal="left" vertical="center"/>
    </xf>
    <xf numFmtId="41" fontId="0" fillId="2" borderId="5" xfId="1" applyFont="1" applyFill="1" applyBorder="1" applyAlignment="1">
      <alignment horizontal="left" vertical="center"/>
    </xf>
    <xf numFmtId="41" fontId="0" fillId="0" borderId="8" xfId="1" applyFont="1" applyBorder="1" applyAlignment="1">
      <alignment horizontal="left" vertical="center"/>
    </xf>
    <xf numFmtId="41" fontId="0" fillId="0" borderId="14" xfId="1" applyFont="1" applyBorder="1" applyAlignment="1">
      <alignment horizontal="left" vertical="center"/>
    </xf>
    <xf numFmtId="41" fontId="0" fillId="0" borderId="17" xfId="1" applyFont="1" applyBorder="1" applyAlignment="1">
      <alignment horizontal="left" vertical="center"/>
    </xf>
    <xf numFmtId="41" fontId="0" fillId="0" borderId="2" xfId="1" applyFont="1" applyBorder="1" applyAlignment="1">
      <alignment horizontal="left" vertical="center"/>
    </xf>
    <xf numFmtId="41" fontId="0" fillId="0" borderId="5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4" fillId="0" borderId="6" xfId="1" applyFont="1" applyBorder="1" applyAlignment="1">
      <alignment horizontal="right" vertical="center"/>
    </xf>
    <xf numFmtId="41" fontId="4" fillId="2" borderId="6" xfId="1" applyFont="1" applyFill="1" applyBorder="1" applyAlignment="1">
      <alignment horizontal="right" vertical="center"/>
    </xf>
    <xf numFmtId="41" fontId="4" fillId="0" borderId="9" xfId="1" applyFont="1" applyBorder="1" applyAlignment="1">
      <alignment horizontal="right" vertical="center"/>
    </xf>
    <xf numFmtId="41" fontId="4" fillId="0" borderId="3" xfId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0" borderId="14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10" fillId="0" borderId="5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5" xfId="0" applyNumberFormat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17" xfId="1" applyFont="1" applyBorder="1" applyAlignment="1">
      <alignment horizontal="center" vertical="center"/>
    </xf>
    <xf numFmtId="41" fontId="0" fillId="0" borderId="28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1" fontId="6" fillId="0" borderId="20" xfId="1" applyFont="1" applyBorder="1" applyAlignment="1">
      <alignment horizontal="center" vertical="center"/>
    </xf>
    <xf numFmtId="41" fontId="6" fillId="0" borderId="2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1" fontId="0" fillId="0" borderId="1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2C10F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>
      <selection activeCell="N17" sqref="N17"/>
    </sheetView>
  </sheetViews>
  <sheetFormatPr defaultRowHeight="16.5"/>
  <cols>
    <col min="1" max="1" width="3.125" customWidth="1"/>
    <col min="2" max="2" width="10.75" style="2" customWidth="1"/>
    <col min="3" max="3" width="15.625" style="2" customWidth="1"/>
    <col min="4" max="4" width="10.375" style="3" customWidth="1"/>
    <col min="5" max="5" width="12.125" style="3" customWidth="1"/>
    <col min="6" max="6" width="14.25" style="3" customWidth="1"/>
    <col min="7" max="7" width="7" style="31" customWidth="1"/>
    <col min="8" max="8" width="10.875" style="3" bestFit="1" customWidth="1"/>
    <col min="9" max="9" width="13.875" style="17" bestFit="1" customWidth="1"/>
    <col min="10" max="11" width="9.75" style="17" bestFit="1" customWidth="1"/>
    <col min="12" max="12" width="13.125" style="17" bestFit="1" customWidth="1"/>
    <col min="13" max="18" width="9" style="2"/>
  </cols>
  <sheetData>
    <row r="1" spans="1:12" ht="6" customHeight="1" thickBot="1"/>
    <row r="2" spans="1:12" ht="35.25" customHeight="1" thickBot="1">
      <c r="A2" s="4"/>
      <c r="B2" s="60" t="s">
        <v>22</v>
      </c>
      <c r="C2" s="61"/>
      <c r="D2" s="61"/>
      <c r="E2" s="61"/>
      <c r="F2" s="61"/>
      <c r="G2" s="61"/>
      <c r="H2" s="61"/>
      <c r="I2" s="61"/>
      <c r="J2" s="61"/>
      <c r="K2" s="61"/>
      <c r="L2" s="62"/>
    </row>
    <row r="3" spans="1:12" ht="33">
      <c r="B3" s="8" t="s">
        <v>3</v>
      </c>
      <c r="C3" s="9" t="s">
        <v>4</v>
      </c>
      <c r="D3" s="10" t="s">
        <v>5</v>
      </c>
      <c r="E3" s="10" t="s">
        <v>21</v>
      </c>
      <c r="F3" s="10" t="s">
        <v>7</v>
      </c>
      <c r="G3" s="30" t="s">
        <v>17</v>
      </c>
      <c r="H3" s="11" t="s">
        <v>8</v>
      </c>
      <c r="I3" s="11" t="s">
        <v>9</v>
      </c>
      <c r="J3" s="11" t="s">
        <v>10</v>
      </c>
      <c r="K3" s="11" t="s">
        <v>11</v>
      </c>
      <c r="L3" s="12" t="s">
        <v>12</v>
      </c>
    </row>
    <row r="4" spans="1:12">
      <c r="B4" s="91" t="s">
        <v>47</v>
      </c>
      <c r="C4" s="65" t="s">
        <v>0</v>
      </c>
      <c r="D4" s="66">
        <v>71900</v>
      </c>
      <c r="E4" s="67">
        <f>2700*3</f>
        <v>8100</v>
      </c>
      <c r="F4" s="66">
        <v>1000</v>
      </c>
      <c r="G4" s="32">
        <v>28</v>
      </c>
      <c r="H4" s="57">
        <f>D4*G4</f>
        <v>2013200</v>
      </c>
      <c r="I4" s="18">
        <f>H4*0.2</f>
        <v>402640</v>
      </c>
      <c r="J4" s="18">
        <f>E4*G4</f>
        <v>226800</v>
      </c>
      <c r="K4" s="18">
        <f>F4*G4</f>
        <v>28000</v>
      </c>
      <c r="L4" s="43">
        <f>I4+J4+K4</f>
        <v>657440</v>
      </c>
    </row>
    <row r="5" spans="1:12">
      <c r="B5" s="92"/>
      <c r="C5" s="65"/>
      <c r="D5" s="66"/>
      <c r="E5" s="68"/>
      <c r="F5" s="66"/>
      <c r="G5" s="33">
        <v>30</v>
      </c>
      <c r="H5" s="6">
        <f>D4*G5</f>
        <v>2157000</v>
      </c>
      <c r="I5" s="19">
        <f t="shared" ref="I5:I12" si="0">H5*0.2</f>
        <v>431400</v>
      </c>
      <c r="J5" s="19">
        <f>E4*G5</f>
        <v>243000</v>
      </c>
      <c r="K5" s="19">
        <f>F4*G5</f>
        <v>30000</v>
      </c>
      <c r="L5" s="44">
        <f t="shared" ref="L5:L30" si="1">I5+J5+K5</f>
        <v>704400</v>
      </c>
    </row>
    <row r="6" spans="1:12">
      <c r="B6" s="92"/>
      <c r="C6" s="65"/>
      <c r="D6" s="66"/>
      <c r="E6" s="69"/>
      <c r="F6" s="66"/>
      <c r="G6" s="32">
        <v>31</v>
      </c>
      <c r="H6" s="57">
        <f>D4*G6</f>
        <v>2228900</v>
      </c>
      <c r="I6" s="18">
        <f t="shared" si="0"/>
        <v>445780</v>
      </c>
      <c r="J6" s="18">
        <f>E4*G6</f>
        <v>251100</v>
      </c>
      <c r="K6" s="18">
        <f>F4*G6</f>
        <v>31000</v>
      </c>
      <c r="L6" s="43">
        <f t="shared" si="1"/>
        <v>727880</v>
      </c>
    </row>
    <row r="7" spans="1:12">
      <c r="B7" s="92"/>
      <c r="C7" s="65" t="s">
        <v>1</v>
      </c>
      <c r="D7" s="66">
        <v>66710</v>
      </c>
      <c r="E7" s="67">
        <f t="shared" ref="E7:E12" si="2">2700*3</f>
        <v>8100</v>
      </c>
      <c r="F7" s="66">
        <v>1000</v>
      </c>
      <c r="G7" s="32">
        <v>28</v>
      </c>
      <c r="H7" s="57">
        <f>D7*G7</f>
        <v>1867880</v>
      </c>
      <c r="I7" s="18">
        <f t="shared" si="0"/>
        <v>373576</v>
      </c>
      <c r="J7" s="18">
        <f>E7*G7</f>
        <v>226800</v>
      </c>
      <c r="K7" s="18">
        <f>F4*G7</f>
        <v>28000</v>
      </c>
      <c r="L7" s="43">
        <f t="shared" si="1"/>
        <v>628376</v>
      </c>
    </row>
    <row r="8" spans="1:12">
      <c r="B8" s="92"/>
      <c r="C8" s="65"/>
      <c r="D8" s="66"/>
      <c r="E8" s="68"/>
      <c r="F8" s="66"/>
      <c r="G8" s="33">
        <v>30</v>
      </c>
      <c r="H8" s="6">
        <f>D7*G8</f>
        <v>2001300</v>
      </c>
      <c r="I8" s="19">
        <f t="shared" si="0"/>
        <v>400260</v>
      </c>
      <c r="J8" s="19">
        <f>E7*G8</f>
        <v>243000</v>
      </c>
      <c r="K8" s="19">
        <f>F7*G8</f>
        <v>30000</v>
      </c>
      <c r="L8" s="44">
        <f t="shared" si="1"/>
        <v>673260</v>
      </c>
    </row>
    <row r="9" spans="1:12">
      <c r="B9" s="92"/>
      <c r="C9" s="65"/>
      <c r="D9" s="66"/>
      <c r="E9" s="69"/>
      <c r="F9" s="66"/>
      <c r="G9" s="32">
        <v>31</v>
      </c>
      <c r="H9" s="57">
        <f>D7*G9</f>
        <v>2068010</v>
      </c>
      <c r="I9" s="18">
        <f t="shared" si="0"/>
        <v>413602</v>
      </c>
      <c r="J9" s="18">
        <f>E7*G9</f>
        <v>251100</v>
      </c>
      <c r="K9" s="18">
        <f>F7*G9</f>
        <v>31000</v>
      </c>
      <c r="L9" s="43">
        <f t="shared" si="1"/>
        <v>695702</v>
      </c>
    </row>
    <row r="10" spans="1:12">
      <c r="B10" s="92"/>
      <c r="C10" s="65" t="s">
        <v>2</v>
      </c>
      <c r="D10" s="66">
        <v>61520</v>
      </c>
      <c r="E10" s="67">
        <f t="shared" ref="E10:E28" si="3">2700*3</f>
        <v>8100</v>
      </c>
      <c r="F10" s="66">
        <v>1000</v>
      </c>
      <c r="G10" s="32">
        <v>28</v>
      </c>
      <c r="H10" s="57">
        <f>D10*G10</f>
        <v>1722560</v>
      </c>
      <c r="I10" s="18">
        <f t="shared" si="0"/>
        <v>344512</v>
      </c>
      <c r="J10" s="18">
        <f>E10*G10</f>
        <v>226800</v>
      </c>
      <c r="K10" s="18">
        <f>F10*G10</f>
        <v>28000</v>
      </c>
      <c r="L10" s="43">
        <f t="shared" si="1"/>
        <v>599312</v>
      </c>
    </row>
    <row r="11" spans="1:12">
      <c r="B11" s="92"/>
      <c r="C11" s="65"/>
      <c r="D11" s="66"/>
      <c r="E11" s="68"/>
      <c r="F11" s="66"/>
      <c r="G11" s="33">
        <v>30</v>
      </c>
      <c r="H11" s="6">
        <f>D10*G11</f>
        <v>1845600</v>
      </c>
      <c r="I11" s="19">
        <f t="shared" si="0"/>
        <v>369120</v>
      </c>
      <c r="J11" s="19">
        <f>E10*G11</f>
        <v>243000</v>
      </c>
      <c r="K11" s="19">
        <f>F10*G11</f>
        <v>30000</v>
      </c>
      <c r="L11" s="44">
        <f t="shared" si="1"/>
        <v>642120</v>
      </c>
    </row>
    <row r="12" spans="1:12" ht="17.25" thickBot="1">
      <c r="B12" s="93"/>
      <c r="C12" s="70"/>
      <c r="D12" s="71"/>
      <c r="E12" s="72"/>
      <c r="F12" s="71"/>
      <c r="G12" s="34">
        <v>31</v>
      </c>
      <c r="H12" s="58">
        <f>D10*G12</f>
        <v>1907120</v>
      </c>
      <c r="I12" s="20">
        <f t="shared" si="0"/>
        <v>381424</v>
      </c>
      <c r="J12" s="20">
        <f>E10*G12</f>
        <v>251100</v>
      </c>
      <c r="K12" s="20">
        <f>F10*G12</f>
        <v>31000</v>
      </c>
      <c r="L12" s="45">
        <f t="shared" si="1"/>
        <v>663524</v>
      </c>
    </row>
    <row r="13" spans="1:12">
      <c r="B13" s="79" t="s">
        <v>45</v>
      </c>
      <c r="C13" s="80" t="s">
        <v>0</v>
      </c>
      <c r="D13" s="81">
        <v>71900</v>
      </c>
      <c r="E13" s="94">
        <f t="shared" si="3"/>
        <v>8100</v>
      </c>
      <c r="F13" s="81">
        <v>1000</v>
      </c>
      <c r="G13" s="37">
        <v>28</v>
      </c>
      <c r="H13" s="59">
        <f>D13*G13</f>
        <v>2013200</v>
      </c>
      <c r="I13" s="23">
        <f>H13*0.08</f>
        <v>161056</v>
      </c>
      <c r="J13" s="23">
        <f>E13*G13</f>
        <v>226800</v>
      </c>
      <c r="K13" s="23">
        <f>F13*G13</f>
        <v>28000</v>
      </c>
      <c r="L13" s="46">
        <f t="shared" si="1"/>
        <v>415856</v>
      </c>
    </row>
    <row r="14" spans="1:12">
      <c r="B14" s="63"/>
      <c r="C14" s="65"/>
      <c r="D14" s="66"/>
      <c r="E14" s="68"/>
      <c r="F14" s="66"/>
      <c r="G14" s="33">
        <v>30</v>
      </c>
      <c r="H14" s="6">
        <f>D13*G14</f>
        <v>2157000</v>
      </c>
      <c r="I14" s="19">
        <f t="shared" ref="I14:I21" si="4">H14*0.08</f>
        <v>172560</v>
      </c>
      <c r="J14" s="19">
        <f>E13*G14</f>
        <v>243000</v>
      </c>
      <c r="K14" s="19">
        <f>F13*G14</f>
        <v>30000</v>
      </c>
      <c r="L14" s="44">
        <f t="shared" si="1"/>
        <v>445560</v>
      </c>
    </row>
    <row r="15" spans="1:12">
      <c r="B15" s="63"/>
      <c r="C15" s="65"/>
      <c r="D15" s="66"/>
      <c r="E15" s="69"/>
      <c r="F15" s="66"/>
      <c r="G15" s="32">
        <v>31</v>
      </c>
      <c r="H15" s="57">
        <f>D13*G15</f>
        <v>2228900</v>
      </c>
      <c r="I15" s="18">
        <f t="shared" si="4"/>
        <v>178312</v>
      </c>
      <c r="J15" s="18">
        <f>E13*G15</f>
        <v>251100</v>
      </c>
      <c r="K15" s="18">
        <f>F13*G15</f>
        <v>31000</v>
      </c>
      <c r="L15" s="43">
        <f t="shared" si="1"/>
        <v>460412</v>
      </c>
    </row>
    <row r="16" spans="1:12">
      <c r="B16" s="63"/>
      <c r="C16" s="65" t="s">
        <v>1</v>
      </c>
      <c r="D16" s="66">
        <v>66710</v>
      </c>
      <c r="E16" s="67">
        <f t="shared" si="3"/>
        <v>8100</v>
      </c>
      <c r="F16" s="66">
        <v>1000</v>
      </c>
      <c r="G16" s="32">
        <v>28</v>
      </c>
      <c r="H16" s="57">
        <f>D16*G16</f>
        <v>1867880</v>
      </c>
      <c r="I16" s="18">
        <f t="shared" si="4"/>
        <v>149430.39999999999</v>
      </c>
      <c r="J16" s="18">
        <f>E16*G16</f>
        <v>226800</v>
      </c>
      <c r="K16" s="18">
        <f t="shared" ref="K16:K28" si="5">F16*G16</f>
        <v>28000</v>
      </c>
      <c r="L16" s="43">
        <f t="shared" si="1"/>
        <v>404230.40000000002</v>
      </c>
    </row>
    <row r="17" spans="2:12">
      <c r="B17" s="63"/>
      <c r="C17" s="65"/>
      <c r="D17" s="66"/>
      <c r="E17" s="68"/>
      <c r="F17" s="66"/>
      <c r="G17" s="33">
        <v>30</v>
      </c>
      <c r="H17" s="6">
        <f>D16*G17</f>
        <v>2001300</v>
      </c>
      <c r="I17" s="19">
        <f t="shared" si="4"/>
        <v>160104</v>
      </c>
      <c r="J17" s="19">
        <f>E16*G17</f>
        <v>243000</v>
      </c>
      <c r="K17" s="19">
        <f>F16*G17</f>
        <v>30000</v>
      </c>
      <c r="L17" s="44">
        <f t="shared" si="1"/>
        <v>433104</v>
      </c>
    </row>
    <row r="18" spans="2:12">
      <c r="B18" s="63"/>
      <c r="C18" s="65"/>
      <c r="D18" s="66"/>
      <c r="E18" s="69"/>
      <c r="F18" s="66"/>
      <c r="G18" s="32">
        <v>31</v>
      </c>
      <c r="H18" s="57">
        <f>D16*G18</f>
        <v>2068010</v>
      </c>
      <c r="I18" s="18">
        <f t="shared" si="4"/>
        <v>165440.80000000002</v>
      </c>
      <c r="J18" s="18">
        <f>E16*G18</f>
        <v>251100</v>
      </c>
      <c r="K18" s="18">
        <f>F16*G18</f>
        <v>31000</v>
      </c>
      <c r="L18" s="43">
        <f t="shared" si="1"/>
        <v>447540.80000000005</v>
      </c>
    </row>
    <row r="19" spans="2:12">
      <c r="B19" s="63"/>
      <c r="C19" s="65" t="s">
        <v>2</v>
      </c>
      <c r="D19" s="66">
        <v>61520</v>
      </c>
      <c r="E19" s="67">
        <f t="shared" si="3"/>
        <v>8100</v>
      </c>
      <c r="F19" s="66">
        <v>1000</v>
      </c>
      <c r="G19" s="32">
        <v>28</v>
      </c>
      <c r="H19" s="57">
        <f>D19*G19</f>
        <v>1722560</v>
      </c>
      <c r="I19" s="18">
        <f t="shared" si="4"/>
        <v>137804.79999999999</v>
      </c>
      <c r="J19" s="18">
        <f>E19*G19</f>
        <v>226800</v>
      </c>
      <c r="K19" s="18">
        <f t="shared" si="5"/>
        <v>28000</v>
      </c>
      <c r="L19" s="43">
        <f t="shared" si="1"/>
        <v>392604.8</v>
      </c>
    </row>
    <row r="20" spans="2:12">
      <c r="B20" s="63"/>
      <c r="C20" s="65"/>
      <c r="D20" s="66"/>
      <c r="E20" s="68"/>
      <c r="F20" s="66"/>
      <c r="G20" s="33">
        <v>30</v>
      </c>
      <c r="H20" s="6">
        <f>D19*G20</f>
        <v>1845600</v>
      </c>
      <c r="I20" s="19">
        <f t="shared" si="4"/>
        <v>147648</v>
      </c>
      <c r="J20" s="19">
        <f>E19*G20</f>
        <v>243000</v>
      </c>
      <c r="K20" s="19">
        <f>F19*G20</f>
        <v>30000</v>
      </c>
      <c r="L20" s="44">
        <f t="shared" si="1"/>
        <v>420648</v>
      </c>
    </row>
    <row r="21" spans="2:12" ht="17.25" thickBot="1">
      <c r="B21" s="64"/>
      <c r="C21" s="70"/>
      <c r="D21" s="71"/>
      <c r="E21" s="72"/>
      <c r="F21" s="71"/>
      <c r="G21" s="34">
        <v>31</v>
      </c>
      <c r="H21" s="58">
        <f>D19*G21</f>
        <v>1907120</v>
      </c>
      <c r="I21" s="20">
        <f t="shared" si="4"/>
        <v>152569.60000000001</v>
      </c>
      <c r="J21" s="20">
        <f>E19*G21</f>
        <v>251100</v>
      </c>
      <c r="K21" s="20">
        <f>F19*G21</f>
        <v>31000</v>
      </c>
      <c r="L21" s="45">
        <f t="shared" si="1"/>
        <v>434669.6</v>
      </c>
    </row>
    <row r="22" spans="2:12">
      <c r="B22" s="79" t="s">
        <v>46</v>
      </c>
      <c r="C22" s="80" t="s">
        <v>0</v>
      </c>
      <c r="D22" s="81">
        <v>71900</v>
      </c>
      <c r="E22" s="94">
        <f t="shared" si="3"/>
        <v>8100</v>
      </c>
      <c r="F22" s="81">
        <v>1000</v>
      </c>
      <c r="G22" s="37">
        <v>28</v>
      </c>
      <c r="H22" s="59">
        <f>D22*G22</f>
        <v>2013200</v>
      </c>
      <c r="I22" s="23">
        <f>H22*0.12</f>
        <v>241584</v>
      </c>
      <c r="J22" s="23">
        <f>E22*G22</f>
        <v>226800</v>
      </c>
      <c r="K22" s="23">
        <f t="shared" si="5"/>
        <v>28000</v>
      </c>
      <c r="L22" s="46">
        <f t="shared" si="1"/>
        <v>496384</v>
      </c>
    </row>
    <row r="23" spans="2:12">
      <c r="B23" s="63"/>
      <c r="C23" s="65"/>
      <c r="D23" s="66"/>
      <c r="E23" s="68"/>
      <c r="F23" s="66"/>
      <c r="G23" s="33">
        <v>30</v>
      </c>
      <c r="H23" s="6">
        <f>D22*G23</f>
        <v>2157000</v>
      </c>
      <c r="I23" s="19">
        <f t="shared" ref="I23:I30" si="6">H23*0.12</f>
        <v>258840</v>
      </c>
      <c r="J23" s="19">
        <f>E22*G23</f>
        <v>243000</v>
      </c>
      <c r="K23" s="19">
        <f>F22*G23</f>
        <v>30000</v>
      </c>
      <c r="L23" s="44">
        <f t="shared" si="1"/>
        <v>531840</v>
      </c>
    </row>
    <row r="24" spans="2:12">
      <c r="B24" s="63"/>
      <c r="C24" s="65"/>
      <c r="D24" s="66"/>
      <c r="E24" s="69"/>
      <c r="F24" s="66"/>
      <c r="G24" s="32">
        <v>31</v>
      </c>
      <c r="H24" s="57">
        <f>D22*G24</f>
        <v>2228900</v>
      </c>
      <c r="I24" s="18">
        <f t="shared" si="6"/>
        <v>267468</v>
      </c>
      <c r="J24" s="18">
        <f>E22*G24</f>
        <v>251100</v>
      </c>
      <c r="K24" s="18">
        <f>F22*G24</f>
        <v>31000</v>
      </c>
      <c r="L24" s="43">
        <f t="shared" si="1"/>
        <v>549568</v>
      </c>
    </row>
    <row r="25" spans="2:12">
      <c r="B25" s="63"/>
      <c r="C25" s="65" t="s">
        <v>1</v>
      </c>
      <c r="D25" s="66">
        <v>66710</v>
      </c>
      <c r="E25" s="67">
        <f t="shared" si="3"/>
        <v>8100</v>
      </c>
      <c r="F25" s="66">
        <v>1000</v>
      </c>
      <c r="G25" s="32">
        <v>28</v>
      </c>
      <c r="H25" s="57">
        <f>D25*G25</f>
        <v>1867880</v>
      </c>
      <c r="I25" s="18">
        <f t="shared" si="6"/>
        <v>224145.6</v>
      </c>
      <c r="J25" s="18">
        <f>E25*G25</f>
        <v>226800</v>
      </c>
      <c r="K25" s="18">
        <f t="shared" si="5"/>
        <v>28000</v>
      </c>
      <c r="L25" s="43">
        <f t="shared" si="1"/>
        <v>478945.6</v>
      </c>
    </row>
    <row r="26" spans="2:12">
      <c r="B26" s="63"/>
      <c r="C26" s="65"/>
      <c r="D26" s="66"/>
      <c r="E26" s="68"/>
      <c r="F26" s="66"/>
      <c r="G26" s="33">
        <v>30</v>
      </c>
      <c r="H26" s="6">
        <f>D25*G26</f>
        <v>2001300</v>
      </c>
      <c r="I26" s="19">
        <f t="shared" si="6"/>
        <v>240156</v>
      </c>
      <c r="J26" s="19">
        <f>E25*G26</f>
        <v>243000</v>
      </c>
      <c r="K26" s="19">
        <f>F25*G26</f>
        <v>30000</v>
      </c>
      <c r="L26" s="44">
        <f t="shared" si="1"/>
        <v>513156</v>
      </c>
    </row>
    <row r="27" spans="2:12">
      <c r="B27" s="63"/>
      <c r="C27" s="65"/>
      <c r="D27" s="66"/>
      <c r="E27" s="69"/>
      <c r="F27" s="66"/>
      <c r="G27" s="32">
        <v>31</v>
      </c>
      <c r="H27" s="57">
        <f>D25*G27</f>
        <v>2068010</v>
      </c>
      <c r="I27" s="18">
        <f t="shared" si="6"/>
        <v>248161.19999999998</v>
      </c>
      <c r="J27" s="18">
        <f>E25*G27</f>
        <v>251100</v>
      </c>
      <c r="K27" s="18">
        <f>F25*G27</f>
        <v>31000</v>
      </c>
      <c r="L27" s="43">
        <f t="shared" si="1"/>
        <v>530261.19999999995</v>
      </c>
    </row>
    <row r="28" spans="2:12">
      <c r="B28" s="63"/>
      <c r="C28" s="65" t="s">
        <v>2</v>
      </c>
      <c r="D28" s="66">
        <v>61520</v>
      </c>
      <c r="E28" s="67">
        <f t="shared" si="3"/>
        <v>8100</v>
      </c>
      <c r="F28" s="66">
        <v>1000</v>
      </c>
      <c r="G28" s="32">
        <v>28</v>
      </c>
      <c r="H28" s="57">
        <f>D28*G28</f>
        <v>1722560</v>
      </c>
      <c r="I28" s="18">
        <f t="shared" si="6"/>
        <v>206707.19999999998</v>
      </c>
      <c r="J28" s="18">
        <f>E28*G28</f>
        <v>226800</v>
      </c>
      <c r="K28" s="18">
        <f t="shared" si="5"/>
        <v>28000</v>
      </c>
      <c r="L28" s="43">
        <f t="shared" si="1"/>
        <v>461507.19999999995</v>
      </c>
    </row>
    <row r="29" spans="2:12">
      <c r="B29" s="63"/>
      <c r="C29" s="65"/>
      <c r="D29" s="66"/>
      <c r="E29" s="68"/>
      <c r="F29" s="66"/>
      <c r="G29" s="33">
        <v>30</v>
      </c>
      <c r="H29" s="6">
        <f>D28*G29</f>
        <v>1845600</v>
      </c>
      <c r="I29" s="19">
        <f t="shared" si="6"/>
        <v>221472</v>
      </c>
      <c r="J29" s="19">
        <f>E28*G29</f>
        <v>243000</v>
      </c>
      <c r="K29" s="19">
        <f>F28*G29</f>
        <v>30000</v>
      </c>
      <c r="L29" s="44">
        <f t="shared" si="1"/>
        <v>494472</v>
      </c>
    </row>
    <row r="30" spans="2:12" ht="17.25" thickBot="1">
      <c r="B30" s="64"/>
      <c r="C30" s="70"/>
      <c r="D30" s="71"/>
      <c r="E30" s="72"/>
      <c r="F30" s="71"/>
      <c r="G30" s="34">
        <v>31</v>
      </c>
      <c r="H30" s="58">
        <f>D28*G30</f>
        <v>1907120</v>
      </c>
      <c r="I30" s="20">
        <f t="shared" si="6"/>
        <v>228854.39999999999</v>
      </c>
      <c r="J30" s="20">
        <f>E28*G30</f>
        <v>251100</v>
      </c>
      <c r="K30" s="20">
        <f>F28*G30</f>
        <v>31000</v>
      </c>
      <c r="L30" s="45">
        <f t="shared" si="1"/>
        <v>510954.4</v>
      </c>
    </row>
    <row r="31" spans="2:12" ht="33.75" thickBot="1">
      <c r="B31" s="15" t="s">
        <v>16</v>
      </c>
      <c r="C31" s="77" t="s">
        <v>18</v>
      </c>
      <c r="D31" s="77"/>
      <c r="E31" s="77"/>
      <c r="F31" s="77"/>
      <c r="G31" s="77"/>
      <c r="H31" s="77"/>
      <c r="I31" s="77"/>
      <c r="J31" s="77"/>
      <c r="K31" s="77"/>
      <c r="L31" s="78"/>
    </row>
  </sheetData>
  <mergeCells count="41">
    <mergeCell ref="D28:D30"/>
    <mergeCell ref="E28:E30"/>
    <mergeCell ref="F28:F30"/>
    <mergeCell ref="C31:L31"/>
    <mergeCell ref="B22:B30"/>
    <mergeCell ref="C22:C24"/>
    <mergeCell ref="D22:D24"/>
    <mergeCell ref="E22:E24"/>
    <mergeCell ref="F22:F24"/>
    <mergeCell ref="C25:C27"/>
    <mergeCell ref="D25:D27"/>
    <mergeCell ref="E25:E27"/>
    <mergeCell ref="F25:F27"/>
    <mergeCell ref="C28:C30"/>
    <mergeCell ref="B13:B21"/>
    <mergeCell ref="C13:C15"/>
    <mergeCell ref="D13:D15"/>
    <mergeCell ref="E13:E15"/>
    <mergeCell ref="F13:F15"/>
    <mergeCell ref="C16:C18"/>
    <mergeCell ref="D16:D18"/>
    <mergeCell ref="E16:E18"/>
    <mergeCell ref="F16:F18"/>
    <mergeCell ref="C19:C21"/>
    <mergeCell ref="D19:D21"/>
    <mergeCell ref="E19:E21"/>
    <mergeCell ref="F19:F21"/>
    <mergeCell ref="B2:L2"/>
    <mergeCell ref="B4:B12"/>
    <mergeCell ref="C4:C6"/>
    <mergeCell ref="D4:D6"/>
    <mergeCell ref="E4:E6"/>
    <mergeCell ref="F4:F6"/>
    <mergeCell ref="C7:C9"/>
    <mergeCell ref="D7:D9"/>
    <mergeCell ref="E7:E9"/>
    <mergeCell ref="F7:F9"/>
    <mergeCell ref="C10:C12"/>
    <mergeCell ref="D10:D12"/>
    <mergeCell ref="E10:E12"/>
    <mergeCell ref="F10:F12"/>
  </mergeCells>
  <phoneticPr fontId="2" type="noConversion"/>
  <pageMargins left="0.19685039370078741" right="0.19685039370078741" top="0.19685039370078741" bottom="0.1968503937007874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F47" sqref="F47"/>
    </sheetView>
  </sheetViews>
  <sheetFormatPr defaultRowHeight="16.5"/>
  <cols>
    <col min="1" max="1" width="3.125" customWidth="1"/>
    <col min="2" max="2" width="10.75" style="2" customWidth="1"/>
    <col min="3" max="3" width="15.625" style="2" customWidth="1"/>
    <col min="4" max="4" width="10.375" style="3" customWidth="1"/>
    <col min="5" max="5" width="12.125" style="3" customWidth="1"/>
    <col min="6" max="6" width="14.25" style="3" customWidth="1"/>
    <col min="7" max="7" width="7" style="31" customWidth="1"/>
    <col min="8" max="8" width="10.875" style="3" bestFit="1" customWidth="1"/>
    <col min="9" max="9" width="13.875" style="17" bestFit="1" customWidth="1"/>
    <col min="10" max="11" width="9.75" style="17" bestFit="1" customWidth="1"/>
    <col min="12" max="12" width="13.125" style="17" bestFit="1" customWidth="1"/>
    <col min="13" max="18" width="9" style="2"/>
  </cols>
  <sheetData>
    <row r="1" spans="1:12" ht="6" customHeight="1" thickBot="1"/>
    <row r="2" spans="1:12" ht="35.25" customHeight="1" thickBot="1">
      <c r="A2" s="4"/>
      <c r="B2" s="60" t="s">
        <v>20</v>
      </c>
      <c r="C2" s="61"/>
      <c r="D2" s="61"/>
      <c r="E2" s="61"/>
      <c r="F2" s="61"/>
      <c r="G2" s="61"/>
      <c r="H2" s="61"/>
      <c r="I2" s="61"/>
      <c r="J2" s="61"/>
      <c r="K2" s="61"/>
      <c r="L2" s="62"/>
    </row>
    <row r="3" spans="1:12" ht="33">
      <c r="B3" s="8" t="s">
        <v>3</v>
      </c>
      <c r="C3" s="9" t="s">
        <v>4</v>
      </c>
      <c r="D3" s="10" t="s">
        <v>5</v>
      </c>
      <c r="E3" s="10" t="s">
        <v>21</v>
      </c>
      <c r="F3" s="10" t="s">
        <v>7</v>
      </c>
      <c r="G3" s="30" t="s">
        <v>17</v>
      </c>
      <c r="H3" s="11" t="s">
        <v>8</v>
      </c>
      <c r="I3" s="11" t="s">
        <v>9</v>
      </c>
      <c r="J3" s="11" t="s">
        <v>10</v>
      </c>
      <c r="K3" s="11" t="s">
        <v>11</v>
      </c>
      <c r="L3" s="12" t="s">
        <v>12</v>
      </c>
    </row>
    <row r="4" spans="1:12">
      <c r="B4" s="63" t="s">
        <v>13</v>
      </c>
      <c r="C4" s="65" t="s">
        <v>0</v>
      </c>
      <c r="D4" s="66">
        <v>69150</v>
      </c>
      <c r="E4" s="66">
        <v>8100</v>
      </c>
      <c r="F4" s="66">
        <v>1000</v>
      </c>
      <c r="G4" s="32">
        <v>28</v>
      </c>
      <c r="H4" s="38">
        <f>D4*G4</f>
        <v>1936200</v>
      </c>
      <c r="I4" s="18">
        <f>H4*0.2</f>
        <v>387240</v>
      </c>
      <c r="J4" s="18">
        <v>226800</v>
      </c>
      <c r="K4" s="18">
        <f>F4*G4</f>
        <v>28000</v>
      </c>
      <c r="L4" s="24">
        <f>I4+J4+K4</f>
        <v>642040</v>
      </c>
    </row>
    <row r="5" spans="1:12">
      <c r="B5" s="63"/>
      <c r="C5" s="65"/>
      <c r="D5" s="66"/>
      <c r="E5" s="66"/>
      <c r="F5" s="66"/>
      <c r="G5" s="33">
        <v>30</v>
      </c>
      <c r="H5" s="6">
        <f>D4*G5</f>
        <v>2074500</v>
      </c>
      <c r="I5" s="19">
        <f t="shared" ref="I5:I12" si="0">H5*0.2</f>
        <v>414900</v>
      </c>
      <c r="J5" s="19">
        <v>243000</v>
      </c>
      <c r="K5" s="19">
        <f>F4*G5</f>
        <v>30000</v>
      </c>
      <c r="L5" s="25">
        <f t="shared" ref="L5:L30" si="1">I5+J5+K5</f>
        <v>687900</v>
      </c>
    </row>
    <row r="6" spans="1:12">
      <c r="B6" s="63"/>
      <c r="C6" s="65"/>
      <c r="D6" s="66"/>
      <c r="E6" s="66"/>
      <c r="F6" s="66"/>
      <c r="G6" s="32">
        <v>31</v>
      </c>
      <c r="H6" s="38">
        <f>D4*G6</f>
        <v>2143650</v>
      </c>
      <c r="I6" s="18">
        <f t="shared" si="0"/>
        <v>428730</v>
      </c>
      <c r="J6" s="18">
        <v>251100</v>
      </c>
      <c r="K6" s="18">
        <f>F4*G6</f>
        <v>31000</v>
      </c>
      <c r="L6" s="24">
        <f t="shared" si="1"/>
        <v>710830</v>
      </c>
    </row>
    <row r="7" spans="1:12">
      <c r="B7" s="63"/>
      <c r="C7" s="65" t="s">
        <v>1</v>
      </c>
      <c r="D7" s="66">
        <v>64170</v>
      </c>
      <c r="E7" s="66">
        <v>8100</v>
      </c>
      <c r="F7" s="66">
        <v>1000</v>
      </c>
      <c r="G7" s="32">
        <v>28</v>
      </c>
      <c r="H7" s="38">
        <f>D7*G7</f>
        <v>1796760</v>
      </c>
      <c r="I7" s="18">
        <f t="shared" si="0"/>
        <v>359352</v>
      </c>
      <c r="J7" s="18">
        <v>226800</v>
      </c>
      <c r="K7" s="18">
        <f>F4*G7</f>
        <v>28000</v>
      </c>
      <c r="L7" s="24">
        <f t="shared" si="1"/>
        <v>614152</v>
      </c>
    </row>
    <row r="8" spans="1:12">
      <c r="B8" s="63"/>
      <c r="C8" s="65"/>
      <c r="D8" s="66"/>
      <c r="E8" s="66"/>
      <c r="F8" s="66"/>
      <c r="G8" s="33">
        <v>30</v>
      </c>
      <c r="H8" s="6">
        <f>D7*G8</f>
        <v>1925100</v>
      </c>
      <c r="I8" s="19">
        <f t="shared" si="0"/>
        <v>385020</v>
      </c>
      <c r="J8" s="19">
        <v>243000</v>
      </c>
      <c r="K8" s="19">
        <f>F7*G8</f>
        <v>30000</v>
      </c>
      <c r="L8" s="25">
        <f t="shared" si="1"/>
        <v>658020</v>
      </c>
    </row>
    <row r="9" spans="1:12">
      <c r="B9" s="63"/>
      <c r="C9" s="65"/>
      <c r="D9" s="66"/>
      <c r="E9" s="66"/>
      <c r="F9" s="66"/>
      <c r="G9" s="32">
        <v>31</v>
      </c>
      <c r="H9" s="38">
        <f>D7*G9</f>
        <v>1989270</v>
      </c>
      <c r="I9" s="18">
        <f t="shared" si="0"/>
        <v>397854</v>
      </c>
      <c r="J9" s="18">
        <v>251100</v>
      </c>
      <c r="K9" s="18">
        <f>F7*G9</f>
        <v>31000</v>
      </c>
      <c r="L9" s="24">
        <f t="shared" si="1"/>
        <v>679954</v>
      </c>
    </row>
    <row r="10" spans="1:12">
      <c r="B10" s="63"/>
      <c r="C10" s="65" t="s">
        <v>2</v>
      </c>
      <c r="D10" s="66">
        <v>59170</v>
      </c>
      <c r="E10" s="66">
        <v>8100</v>
      </c>
      <c r="F10" s="66">
        <v>1000</v>
      </c>
      <c r="G10" s="32">
        <v>28</v>
      </c>
      <c r="H10" s="38">
        <f>D10*G10</f>
        <v>1656760</v>
      </c>
      <c r="I10" s="18">
        <f t="shared" si="0"/>
        <v>331352</v>
      </c>
      <c r="J10" s="18">
        <v>226800</v>
      </c>
      <c r="K10" s="18">
        <f>F10*G10</f>
        <v>28000</v>
      </c>
      <c r="L10" s="24">
        <f t="shared" si="1"/>
        <v>586152</v>
      </c>
    </row>
    <row r="11" spans="1:12">
      <c r="B11" s="63"/>
      <c r="C11" s="65"/>
      <c r="D11" s="66"/>
      <c r="E11" s="66"/>
      <c r="F11" s="66"/>
      <c r="G11" s="33">
        <v>30</v>
      </c>
      <c r="H11" s="6">
        <f>D10*G11</f>
        <v>1775100</v>
      </c>
      <c r="I11" s="19">
        <f t="shared" si="0"/>
        <v>355020</v>
      </c>
      <c r="J11" s="19">
        <v>243000</v>
      </c>
      <c r="K11" s="19">
        <f>F10*G11</f>
        <v>30000</v>
      </c>
      <c r="L11" s="25">
        <f t="shared" si="1"/>
        <v>628020</v>
      </c>
    </row>
    <row r="12" spans="1:12" ht="17.25" thickBot="1">
      <c r="B12" s="64"/>
      <c r="C12" s="70"/>
      <c r="D12" s="71"/>
      <c r="E12" s="71"/>
      <c r="F12" s="71"/>
      <c r="G12" s="34">
        <v>31</v>
      </c>
      <c r="H12" s="41">
        <f>D10*G12</f>
        <v>1834270</v>
      </c>
      <c r="I12" s="20">
        <f t="shared" si="0"/>
        <v>366854</v>
      </c>
      <c r="J12" s="22">
        <v>251100</v>
      </c>
      <c r="K12" s="20">
        <f>F10*G12</f>
        <v>31000</v>
      </c>
      <c r="L12" s="26">
        <f t="shared" si="1"/>
        <v>648954</v>
      </c>
    </row>
    <row r="13" spans="1:12">
      <c r="B13" s="73" t="s">
        <v>14</v>
      </c>
      <c r="C13" s="75" t="s">
        <v>0</v>
      </c>
      <c r="D13" s="66">
        <v>69150</v>
      </c>
      <c r="E13" s="69">
        <v>8100</v>
      </c>
      <c r="F13" s="69">
        <v>1000</v>
      </c>
      <c r="G13" s="35">
        <v>28</v>
      </c>
      <c r="H13" s="40">
        <f>D13*G13</f>
        <v>1936200</v>
      </c>
      <c r="I13" s="21">
        <f>H13*0.08</f>
        <v>154896</v>
      </c>
      <c r="J13" s="23">
        <v>226800</v>
      </c>
      <c r="K13" s="21">
        <f>F13*G13</f>
        <v>28000</v>
      </c>
      <c r="L13" s="27">
        <f t="shared" si="1"/>
        <v>409696</v>
      </c>
    </row>
    <row r="14" spans="1:12">
      <c r="B14" s="63"/>
      <c r="C14" s="65"/>
      <c r="D14" s="66"/>
      <c r="E14" s="66"/>
      <c r="F14" s="66"/>
      <c r="G14" s="33">
        <v>30</v>
      </c>
      <c r="H14" s="6">
        <f>D13*G14</f>
        <v>2074500</v>
      </c>
      <c r="I14" s="19">
        <f t="shared" ref="I14:I21" si="2">H14*0.08</f>
        <v>165960</v>
      </c>
      <c r="J14" s="19">
        <v>243000</v>
      </c>
      <c r="K14" s="19">
        <f>F13*G14</f>
        <v>30000</v>
      </c>
      <c r="L14" s="25">
        <f t="shared" si="1"/>
        <v>438960</v>
      </c>
    </row>
    <row r="15" spans="1:12">
      <c r="B15" s="63"/>
      <c r="C15" s="65"/>
      <c r="D15" s="66"/>
      <c r="E15" s="66"/>
      <c r="F15" s="66"/>
      <c r="G15" s="32">
        <v>31</v>
      </c>
      <c r="H15" s="38">
        <f>D13*G15</f>
        <v>2143650</v>
      </c>
      <c r="I15" s="18">
        <f t="shared" si="2"/>
        <v>171492</v>
      </c>
      <c r="J15" s="18">
        <v>251100</v>
      </c>
      <c r="K15" s="18">
        <f>F13*G15</f>
        <v>31000</v>
      </c>
      <c r="L15" s="24">
        <f t="shared" si="1"/>
        <v>453592</v>
      </c>
    </row>
    <row r="16" spans="1:12">
      <c r="B16" s="63"/>
      <c r="C16" s="65" t="s">
        <v>1</v>
      </c>
      <c r="D16" s="66">
        <v>64170</v>
      </c>
      <c r="E16" s="66">
        <v>8100</v>
      </c>
      <c r="F16" s="66">
        <v>1000</v>
      </c>
      <c r="G16" s="32">
        <v>28</v>
      </c>
      <c r="H16" s="38">
        <f>D16*G16</f>
        <v>1796760</v>
      </c>
      <c r="I16" s="18">
        <f t="shared" si="2"/>
        <v>143740.80000000002</v>
      </c>
      <c r="J16" s="18">
        <v>226800</v>
      </c>
      <c r="K16" s="18">
        <f t="shared" ref="K16:K28" si="3">F16*G16</f>
        <v>28000</v>
      </c>
      <c r="L16" s="24">
        <f t="shared" si="1"/>
        <v>398540.80000000005</v>
      </c>
    </row>
    <row r="17" spans="2:12">
      <c r="B17" s="63"/>
      <c r="C17" s="65"/>
      <c r="D17" s="66"/>
      <c r="E17" s="66"/>
      <c r="F17" s="66"/>
      <c r="G17" s="33">
        <v>30</v>
      </c>
      <c r="H17" s="6">
        <f>D16*G17</f>
        <v>1925100</v>
      </c>
      <c r="I17" s="19">
        <f t="shared" si="2"/>
        <v>154008</v>
      </c>
      <c r="J17" s="19">
        <v>243000</v>
      </c>
      <c r="K17" s="19">
        <f>F16*G17</f>
        <v>30000</v>
      </c>
      <c r="L17" s="25">
        <f t="shared" si="1"/>
        <v>427008</v>
      </c>
    </row>
    <row r="18" spans="2:12">
      <c r="B18" s="63"/>
      <c r="C18" s="65"/>
      <c r="D18" s="66"/>
      <c r="E18" s="66"/>
      <c r="F18" s="66"/>
      <c r="G18" s="32">
        <v>31</v>
      </c>
      <c r="H18" s="38">
        <f>D16*G18</f>
        <v>1989270</v>
      </c>
      <c r="I18" s="18">
        <f t="shared" si="2"/>
        <v>159141.6</v>
      </c>
      <c r="J18" s="18">
        <v>251100</v>
      </c>
      <c r="K18" s="18">
        <f>F16*G18</f>
        <v>31000</v>
      </c>
      <c r="L18" s="24">
        <f t="shared" si="1"/>
        <v>441241.59999999998</v>
      </c>
    </row>
    <row r="19" spans="2:12">
      <c r="B19" s="63"/>
      <c r="C19" s="65" t="s">
        <v>2</v>
      </c>
      <c r="D19" s="66">
        <v>59170</v>
      </c>
      <c r="E19" s="66">
        <v>8100</v>
      </c>
      <c r="F19" s="66">
        <v>1000</v>
      </c>
      <c r="G19" s="32">
        <v>28</v>
      </c>
      <c r="H19" s="38">
        <f>D19*G19</f>
        <v>1656760</v>
      </c>
      <c r="I19" s="18">
        <f t="shared" si="2"/>
        <v>132540.79999999999</v>
      </c>
      <c r="J19" s="18">
        <v>226800</v>
      </c>
      <c r="K19" s="18">
        <f t="shared" si="3"/>
        <v>28000</v>
      </c>
      <c r="L19" s="24">
        <f t="shared" si="1"/>
        <v>387340.79999999999</v>
      </c>
    </row>
    <row r="20" spans="2:12">
      <c r="B20" s="63"/>
      <c r="C20" s="65"/>
      <c r="D20" s="66"/>
      <c r="E20" s="66"/>
      <c r="F20" s="66"/>
      <c r="G20" s="33">
        <v>30</v>
      </c>
      <c r="H20" s="6">
        <f>D19*G20</f>
        <v>1775100</v>
      </c>
      <c r="I20" s="19">
        <f t="shared" si="2"/>
        <v>142008</v>
      </c>
      <c r="J20" s="19">
        <v>243000</v>
      </c>
      <c r="K20" s="19">
        <f>F19*G20</f>
        <v>30000</v>
      </c>
      <c r="L20" s="25">
        <f t="shared" si="1"/>
        <v>415008</v>
      </c>
    </row>
    <row r="21" spans="2:12" ht="17.25" thickBot="1">
      <c r="B21" s="74"/>
      <c r="C21" s="76"/>
      <c r="D21" s="71"/>
      <c r="E21" s="67"/>
      <c r="F21" s="67"/>
      <c r="G21" s="36">
        <v>31</v>
      </c>
      <c r="H21" s="39">
        <f>D19*G21</f>
        <v>1834270</v>
      </c>
      <c r="I21" s="22">
        <f t="shared" si="2"/>
        <v>146741.6</v>
      </c>
      <c r="J21" s="22">
        <v>251100</v>
      </c>
      <c r="K21" s="22">
        <f>F19*G21</f>
        <v>31000</v>
      </c>
      <c r="L21" s="28">
        <f t="shared" si="1"/>
        <v>428841.6</v>
      </c>
    </row>
    <row r="22" spans="2:12">
      <c r="B22" s="79" t="s">
        <v>15</v>
      </c>
      <c r="C22" s="80" t="s">
        <v>0</v>
      </c>
      <c r="D22" s="66">
        <v>69150</v>
      </c>
      <c r="E22" s="81">
        <v>8100</v>
      </c>
      <c r="F22" s="81">
        <v>1000</v>
      </c>
      <c r="G22" s="37">
        <v>28</v>
      </c>
      <c r="H22" s="42">
        <f>D22*G22</f>
        <v>1936200</v>
      </c>
      <c r="I22" s="23">
        <f>H22*0.12</f>
        <v>232344</v>
      </c>
      <c r="J22" s="23">
        <v>226800</v>
      </c>
      <c r="K22" s="23">
        <f t="shared" si="3"/>
        <v>28000</v>
      </c>
      <c r="L22" s="29">
        <f t="shared" si="1"/>
        <v>487144</v>
      </c>
    </row>
    <row r="23" spans="2:12">
      <c r="B23" s="63"/>
      <c r="C23" s="65"/>
      <c r="D23" s="66"/>
      <c r="E23" s="66"/>
      <c r="F23" s="66"/>
      <c r="G23" s="33">
        <v>30</v>
      </c>
      <c r="H23" s="6">
        <f>D22*G23</f>
        <v>2074500</v>
      </c>
      <c r="I23" s="19">
        <f t="shared" ref="I23:I30" si="4">H23*0.12</f>
        <v>248940</v>
      </c>
      <c r="J23" s="19">
        <v>243000</v>
      </c>
      <c r="K23" s="19">
        <f>F22*G23</f>
        <v>30000</v>
      </c>
      <c r="L23" s="25">
        <f t="shared" si="1"/>
        <v>521940</v>
      </c>
    </row>
    <row r="24" spans="2:12">
      <c r="B24" s="63"/>
      <c r="C24" s="65"/>
      <c r="D24" s="66"/>
      <c r="E24" s="66"/>
      <c r="F24" s="66"/>
      <c r="G24" s="32">
        <v>31</v>
      </c>
      <c r="H24" s="38">
        <f>D22*G24</f>
        <v>2143650</v>
      </c>
      <c r="I24" s="18">
        <f t="shared" si="4"/>
        <v>257238</v>
      </c>
      <c r="J24" s="18">
        <v>251100</v>
      </c>
      <c r="K24" s="18">
        <f>F22*G24</f>
        <v>31000</v>
      </c>
      <c r="L24" s="24">
        <f t="shared" si="1"/>
        <v>539338</v>
      </c>
    </row>
    <row r="25" spans="2:12">
      <c r="B25" s="63"/>
      <c r="C25" s="65" t="s">
        <v>1</v>
      </c>
      <c r="D25" s="66">
        <v>64170</v>
      </c>
      <c r="E25" s="66">
        <v>8100</v>
      </c>
      <c r="F25" s="66">
        <v>1000</v>
      </c>
      <c r="G25" s="32">
        <v>28</v>
      </c>
      <c r="H25" s="38">
        <f>D25*G25</f>
        <v>1796760</v>
      </c>
      <c r="I25" s="18">
        <f t="shared" si="4"/>
        <v>215611.19999999998</v>
      </c>
      <c r="J25" s="18">
        <v>226800</v>
      </c>
      <c r="K25" s="18">
        <f t="shared" si="3"/>
        <v>28000</v>
      </c>
      <c r="L25" s="24">
        <f t="shared" si="1"/>
        <v>470411.19999999995</v>
      </c>
    </row>
    <row r="26" spans="2:12">
      <c r="B26" s="63"/>
      <c r="C26" s="65"/>
      <c r="D26" s="66"/>
      <c r="E26" s="66"/>
      <c r="F26" s="66"/>
      <c r="G26" s="33">
        <v>30</v>
      </c>
      <c r="H26" s="6">
        <f>D25*G26</f>
        <v>1925100</v>
      </c>
      <c r="I26" s="19">
        <f t="shared" si="4"/>
        <v>231012</v>
      </c>
      <c r="J26" s="19">
        <v>243000</v>
      </c>
      <c r="K26" s="19">
        <f>F25*G26</f>
        <v>30000</v>
      </c>
      <c r="L26" s="25">
        <f t="shared" si="1"/>
        <v>504012</v>
      </c>
    </row>
    <row r="27" spans="2:12">
      <c r="B27" s="63"/>
      <c r="C27" s="65"/>
      <c r="D27" s="66"/>
      <c r="E27" s="66"/>
      <c r="F27" s="66"/>
      <c r="G27" s="32">
        <v>31</v>
      </c>
      <c r="H27" s="38">
        <f>D25*G27</f>
        <v>1989270</v>
      </c>
      <c r="I27" s="18">
        <f t="shared" si="4"/>
        <v>238712.4</v>
      </c>
      <c r="J27" s="18">
        <v>251100</v>
      </c>
      <c r="K27" s="18">
        <f>F25*G27</f>
        <v>31000</v>
      </c>
      <c r="L27" s="24">
        <f t="shared" si="1"/>
        <v>520812.4</v>
      </c>
    </row>
    <row r="28" spans="2:12">
      <c r="B28" s="63"/>
      <c r="C28" s="65" t="s">
        <v>2</v>
      </c>
      <c r="D28" s="66">
        <v>59170</v>
      </c>
      <c r="E28" s="66">
        <v>8100</v>
      </c>
      <c r="F28" s="66">
        <v>1000</v>
      </c>
      <c r="G28" s="32">
        <v>28</v>
      </c>
      <c r="H28" s="38">
        <f>D28*G28</f>
        <v>1656760</v>
      </c>
      <c r="I28" s="18">
        <f t="shared" si="4"/>
        <v>198811.19999999998</v>
      </c>
      <c r="J28" s="18">
        <v>226800</v>
      </c>
      <c r="K28" s="18">
        <f t="shared" si="3"/>
        <v>28000</v>
      </c>
      <c r="L28" s="24">
        <f t="shared" si="1"/>
        <v>453611.19999999995</v>
      </c>
    </row>
    <row r="29" spans="2:12">
      <c r="B29" s="63"/>
      <c r="C29" s="65"/>
      <c r="D29" s="66"/>
      <c r="E29" s="66"/>
      <c r="F29" s="66"/>
      <c r="G29" s="33">
        <v>30</v>
      </c>
      <c r="H29" s="6">
        <f>D28*G29</f>
        <v>1775100</v>
      </c>
      <c r="I29" s="19">
        <f t="shared" si="4"/>
        <v>213012</v>
      </c>
      <c r="J29" s="19">
        <v>243000</v>
      </c>
      <c r="K29" s="19">
        <f>F28*G29</f>
        <v>30000</v>
      </c>
      <c r="L29" s="25">
        <f t="shared" si="1"/>
        <v>486012</v>
      </c>
    </row>
    <row r="30" spans="2:12" ht="17.25" thickBot="1">
      <c r="B30" s="64"/>
      <c r="C30" s="70"/>
      <c r="D30" s="71"/>
      <c r="E30" s="71"/>
      <c r="F30" s="71"/>
      <c r="G30" s="34">
        <v>31</v>
      </c>
      <c r="H30" s="41">
        <f>D28*G30</f>
        <v>1834270</v>
      </c>
      <c r="I30" s="20">
        <f t="shared" si="4"/>
        <v>220112.4</v>
      </c>
      <c r="J30" s="20">
        <v>251100</v>
      </c>
      <c r="K30" s="20">
        <f>F28*G30</f>
        <v>31000</v>
      </c>
      <c r="L30" s="26">
        <f t="shared" si="1"/>
        <v>502212.4</v>
      </c>
    </row>
    <row r="31" spans="2:12" ht="33.75" thickBot="1">
      <c r="B31" s="15" t="s">
        <v>16</v>
      </c>
      <c r="C31" s="77" t="s">
        <v>18</v>
      </c>
      <c r="D31" s="77"/>
      <c r="E31" s="77"/>
      <c r="F31" s="77"/>
      <c r="G31" s="77"/>
      <c r="H31" s="77"/>
      <c r="I31" s="77"/>
      <c r="J31" s="77"/>
      <c r="K31" s="77"/>
      <c r="L31" s="78"/>
    </row>
  </sheetData>
  <mergeCells count="41">
    <mergeCell ref="B2:L2"/>
    <mergeCell ref="B4:B12"/>
    <mergeCell ref="C4:C6"/>
    <mergeCell ref="D4:D6"/>
    <mergeCell ref="E4:E6"/>
    <mergeCell ref="F4:F6"/>
    <mergeCell ref="C7:C9"/>
    <mergeCell ref="D7:D9"/>
    <mergeCell ref="E7:E9"/>
    <mergeCell ref="F7:F9"/>
    <mergeCell ref="C10:C12"/>
    <mergeCell ref="D10:D12"/>
    <mergeCell ref="E10:E12"/>
    <mergeCell ref="F10:F12"/>
    <mergeCell ref="B13:B21"/>
    <mergeCell ref="C13:C15"/>
    <mergeCell ref="D13:D15"/>
    <mergeCell ref="E13:E15"/>
    <mergeCell ref="F13:F15"/>
    <mergeCell ref="C16:C18"/>
    <mergeCell ref="D16:D18"/>
    <mergeCell ref="E16:E18"/>
    <mergeCell ref="F16:F18"/>
    <mergeCell ref="C19:C21"/>
    <mergeCell ref="D19:D21"/>
    <mergeCell ref="E19:E21"/>
    <mergeCell ref="F19:F21"/>
    <mergeCell ref="D28:D30"/>
    <mergeCell ref="E28:E30"/>
    <mergeCell ref="F28:F30"/>
    <mergeCell ref="C31:L31"/>
    <mergeCell ref="B22:B30"/>
    <mergeCell ref="C22:C24"/>
    <mergeCell ref="D22:D24"/>
    <mergeCell ref="E22:E24"/>
    <mergeCell ref="F22:F24"/>
    <mergeCell ref="C25:C27"/>
    <mergeCell ref="D25:D27"/>
    <mergeCell ref="E25:E27"/>
    <mergeCell ref="F25:F27"/>
    <mergeCell ref="C28:C30"/>
  </mergeCells>
  <phoneticPr fontId="2" type="noConversion"/>
  <pageMargins left="0.19685039370078741" right="0.19685039370078741" top="0.19685039370078741" bottom="0.19685039370078741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topLeftCell="A7" workbookViewId="0">
      <selection activeCell="O28" sqref="O28"/>
    </sheetView>
  </sheetViews>
  <sheetFormatPr defaultRowHeight="16.5"/>
  <cols>
    <col min="1" max="1" width="3.125" customWidth="1"/>
    <col min="2" max="2" width="10.75" style="2" customWidth="1"/>
    <col min="3" max="3" width="15.625" style="1" customWidth="1"/>
    <col min="4" max="4" width="10.375" style="3" customWidth="1"/>
    <col min="5" max="5" width="12.125" style="3" customWidth="1"/>
    <col min="6" max="6" width="14.25" style="3" customWidth="1"/>
    <col min="7" max="7" width="7" style="31" customWidth="1"/>
    <col min="8" max="8" width="10.875" style="3" bestFit="1" customWidth="1"/>
    <col min="9" max="9" width="13.875" style="17" bestFit="1" customWidth="1"/>
    <col min="10" max="11" width="9.75" style="17" bestFit="1" customWidth="1"/>
    <col min="12" max="12" width="13.125" style="17" bestFit="1" customWidth="1"/>
    <col min="13" max="18" width="9" style="1"/>
  </cols>
  <sheetData>
    <row r="1" spans="1:12" ht="6" customHeight="1" thickBot="1"/>
    <row r="2" spans="1:12" ht="35.25" customHeight="1" thickBot="1">
      <c r="A2" s="4"/>
      <c r="B2" s="60" t="s">
        <v>19</v>
      </c>
      <c r="C2" s="61"/>
      <c r="D2" s="61"/>
      <c r="E2" s="61"/>
      <c r="F2" s="61"/>
      <c r="G2" s="61"/>
      <c r="H2" s="61"/>
      <c r="I2" s="61"/>
      <c r="J2" s="61"/>
      <c r="K2" s="61"/>
      <c r="L2" s="62"/>
    </row>
    <row r="3" spans="1:12" ht="33"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30" t="s">
        <v>17</v>
      </c>
      <c r="H3" s="11" t="s">
        <v>8</v>
      </c>
      <c r="I3" s="11" t="s">
        <v>9</v>
      </c>
      <c r="J3" s="11" t="s">
        <v>10</v>
      </c>
      <c r="K3" s="11" t="s">
        <v>11</v>
      </c>
      <c r="L3" s="12" t="s">
        <v>12</v>
      </c>
    </row>
    <row r="4" spans="1:12">
      <c r="B4" s="63" t="s">
        <v>13</v>
      </c>
      <c r="C4" s="65" t="s">
        <v>0</v>
      </c>
      <c r="D4" s="66">
        <v>65190</v>
      </c>
      <c r="E4" s="66">
        <v>7500</v>
      </c>
      <c r="F4" s="66">
        <v>1000</v>
      </c>
      <c r="G4" s="32">
        <v>28</v>
      </c>
      <c r="H4" s="5">
        <f>D4*G4</f>
        <v>1825320</v>
      </c>
      <c r="I4" s="18">
        <f>H4*0.2</f>
        <v>365064</v>
      </c>
      <c r="J4" s="18">
        <f>E4*G4</f>
        <v>210000</v>
      </c>
      <c r="K4" s="18">
        <f>F4*G4</f>
        <v>28000</v>
      </c>
      <c r="L4" s="24">
        <f>I4+J4+K4</f>
        <v>603064</v>
      </c>
    </row>
    <row r="5" spans="1:12">
      <c r="B5" s="63"/>
      <c r="C5" s="65"/>
      <c r="D5" s="66"/>
      <c r="E5" s="66"/>
      <c r="F5" s="66"/>
      <c r="G5" s="33">
        <v>30</v>
      </c>
      <c r="H5" s="6">
        <f>D4*G5</f>
        <v>1955700</v>
      </c>
      <c r="I5" s="19">
        <f t="shared" ref="I5:I12" si="0">H5*0.2</f>
        <v>391140</v>
      </c>
      <c r="J5" s="19">
        <f>E4*G5</f>
        <v>225000</v>
      </c>
      <c r="K5" s="19">
        <f>F4*G5</f>
        <v>30000</v>
      </c>
      <c r="L5" s="25">
        <f t="shared" ref="L5:L30" si="1">I5+J5+K5</f>
        <v>646140</v>
      </c>
    </row>
    <row r="6" spans="1:12">
      <c r="B6" s="63"/>
      <c r="C6" s="65"/>
      <c r="D6" s="66"/>
      <c r="E6" s="66"/>
      <c r="F6" s="66"/>
      <c r="G6" s="32">
        <v>31</v>
      </c>
      <c r="H6" s="5">
        <f>D4*G6</f>
        <v>2020890</v>
      </c>
      <c r="I6" s="18">
        <f t="shared" si="0"/>
        <v>404178</v>
      </c>
      <c r="J6" s="18">
        <f>E4*G6</f>
        <v>232500</v>
      </c>
      <c r="K6" s="18">
        <f>F4*G6</f>
        <v>31000</v>
      </c>
      <c r="L6" s="24">
        <f t="shared" si="1"/>
        <v>667678</v>
      </c>
    </row>
    <row r="7" spans="1:12">
      <c r="B7" s="63"/>
      <c r="C7" s="65" t="s">
        <v>1</v>
      </c>
      <c r="D7" s="66">
        <v>60490</v>
      </c>
      <c r="E7" s="66">
        <v>7500</v>
      </c>
      <c r="F7" s="66">
        <v>1000</v>
      </c>
      <c r="G7" s="32">
        <v>28</v>
      </c>
      <c r="H7" s="5">
        <f>D7*G7</f>
        <v>1693720</v>
      </c>
      <c r="I7" s="18">
        <f t="shared" si="0"/>
        <v>338744</v>
      </c>
      <c r="J7" s="18">
        <f>E7*G7</f>
        <v>210000</v>
      </c>
      <c r="K7" s="18">
        <f>F4*G7</f>
        <v>28000</v>
      </c>
      <c r="L7" s="24">
        <f t="shared" si="1"/>
        <v>576744</v>
      </c>
    </row>
    <row r="8" spans="1:12">
      <c r="B8" s="63"/>
      <c r="C8" s="65"/>
      <c r="D8" s="66"/>
      <c r="E8" s="66"/>
      <c r="F8" s="66"/>
      <c r="G8" s="33">
        <v>30</v>
      </c>
      <c r="H8" s="6">
        <f>D7*G8</f>
        <v>1814700</v>
      </c>
      <c r="I8" s="19">
        <f t="shared" si="0"/>
        <v>362940</v>
      </c>
      <c r="J8" s="19">
        <f>E7*G8</f>
        <v>225000</v>
      </c>
      <c r="K8" s="19">
        <f>F7*G8</f>
        <v>30000</v>
      </c>
      <c r="L8" s="25">
        <f t="shared" si="1"/>
        <v>617940</v>
      </c>
    </row>
    <row r="9" spans="1:12">
      <c r="B9" s="63"/>
      <c r="C9" s="65"/>
      <c r="D9" s="66"/>
      <c r="E9" s="66"/>
      <c r="F9" s="66"/>
      <c r="G9" s="32">
        <v>31</v>
      </c>
      <c r="H9" s="5">
        <f>D7*G9</f>
        <v>1875190</v>
      </c>
      <c r="I9" s="18">
        <f t="shared" si="0"/>
        <v>375038</v>
      </c>
      <c r="J9" s="18">
        <f>E7*G9</f>
        <v>232500</v>
      </c>
      <c r="K9" s="18">
        <f>F7*G9</f>
        <v>31000</v>
      </c>
      <c r="L9" s="24">
        <f t="shared" si="1"/>
        <v>638538</v>
      </c>
    </row>
    <row r="10" spans="1:12">
      <c r="B10" s="63"/>
      <c r="C10" s="65" t="s">
        <v>2</v>
      </c>
      <c r="D10" s="66">
        <v>55780</v>
      </c>
      <c r="E10" s="66">
        <v>7500</v>
      </c>
      <c r="F10" s="66">
        <v>1000</v>
      </c>
      <c r="G10" s="32">
        <v>28</v>
      </c>
      <c r="H10" s="5">
        <f>D10*G10</f>
        <v>1561840</v>
      </c>
      <c r="I10" s="18">
        <f t="shared" si="0"/>
        <v>312368</v>
      </c>
      <c r="J10" s="18">
        <f>E10*G10</f>
        <v>210000</v>
      </c>
      <c r="K10" s="18">
        <f>F10*G10</f>
        <v>28000</v>
      </c>
      <c r="L10" s="24">
        <f t="shared" si="1"/>
        <v>550368</v>
      </c>
    </row>
    <row r="11" spans="1:12">
      <c r="B11" s="63"/>
      <c r="C11" s="65"/>
      <c r="D11" s="66"/>
      <c r="E11" s="66"/>
      <c r="F11" s="66"/>
      <c r="G11" s="33">
        <v>30</v>
      </c>
      <c r="H11" s="6">
        <f>D10*G11</f>
        <v>1673400</v>
      </c>
      <c r="I11" s="19">
        <f t="shared" si="0"/>
        <v>334680</v>
      </c>
      <c r="J11" s="19">
        <f>E10*G11</f>
        <v>225000</v>
      </c>
      <c r="K11" s="19">
        <f>F10*G11</f>
        <v>30000</v>
      </c>
      <c r="L11" s="25">
        <f t="shared" si="1"/>
        <v>589680</v>
      </c>
    </row>
    <row r="12" spans="1:12" ht="17.25" thickBot="1">
      <c r="B12" s="64"/>
      <c r="C12" s="70"/>
      <c r="D12" s="71"/>
      <c r="E12" s="71"/>
      <c r="F12" s="71"/>
      <c r="G12" s="34">
        <v>31</v>
      </c>
      <c r="H12" s="13">
        <f>D10*G12</f>
        <v>1729180</v>
      </c>
      <c r="I12" s="20">
        <f t="shared" si="0"/>
        <v>345836</v>
      </c>
      <c r="J12" s="20">
        <f>E10*G12</f>
        <v>232500</v>
      </c>
      <c r="K12" s="20">
        <f>F10*G12</f>
        <v>31000</v>
      </c>
      <c r="L12" s="26">
        <f t="shared" si="1"/>
        <v>609336</v>
      </c>
    </row>
    <row r="13" spans="1:12">
      <c r="B13" s="73" t="s">
        <v>14</v>
      </c>
      <c r="C13" s="75" t="s">
        <v>0</v>
      </c>
      <c r="D13" s="69">
        <v>65190</v>
      </c>
      <c r="E13" s="69">
        <v>7500</v>
      </c>
      <c r="F13" s="69">
        <v>1000</v>
      </c>
      <c r="G13" s="35">
        <v>28</v>
      </c>
      <c r="H13" s="7">
        <f>D13*G13</f>
        <v>1825320</v>
      </c>
      <c r="I13" s="21">
        <f>H13*0.08</f>
        <v>146025.60000000001</v>
      </c>
      <c r="J13" s="21">
        <f>E10*G13</f>
        <v>210000</v>
      </c>
      <c r="K13" s="21">
        <f>F13*G13</f>
        <v>28000</v>
      </c>
      <c r="L13" s="27">
        <f t="shared" si="1"/>
        <v>384025.59999999998</v>
      </c>
    </row>
    <row r="14" spans="1:12">
      <c r="B14" s="63"/>
      <c r="C14" s="65"/>
      <c r="D14" s="66"/>
      <c r="E14" s="66"/>
      <c r="F14" s="66"/>
      <c r="G14" s="33">
        <v>30</v>
      </c>
      <c r="H14" s="6">
        <f>D13*G14</f>
        <v>1955700</v>
      </c>
      <c r="I14" s="19">
        <f t="shared" ref="I14:I21" si="2">H14*0.08</f>
        <v>156456</v>
      </c>
      <c r="J14" s="19">
        <f>E10*G14</f>
        <v>225000</v>
      </c>
      <c r="K14" s="19">
        <f>F13*G14</f>
        <v>30000</v>
      </c>
      <c r="L14" s="25">
        <f t="shared" si="1"/>
        <v>411456</v>
      </c>
    </row>
    <row r="15" spans="1:12">
      <c r="B15" s="63"/>
      <c r="C15" s="65"/>
      <c r="D15" s="66"/>
      <c r="E15" s="66"/>
      <c r="F15" s="66"/>
      <c r="G15" s="32">
        <v>31</v>
      </c>
      <c r="H15" s="5">
        <f>D13*G15</f>
        <v>2020890</v>
      </c>
      <c r="I15" s="18">
        <f t="shared" si="2"/>
        <v>161671.20000000001</v>
      </c>
      <c r="J15" s="18">
        <f t="shared" ref="J15:J30" si="3">E13*G15</f>
        <v>232500</v>
      </c>
      <c r="K15" s="18">
        <f>F13*G15</f>
        <v>31000</v>
      </c>
      <c r="L15" s="24">
        <f t="shared" si="1"/>
        <v>425171.20000000001</v>
      </c>
    </row>
    <row r="16" spans="1:12">
      <c r="B16" s="63"/>
      <c r="C16" s="65" t="s">
        <v>1</v>
      </c>
      <c r="D16" s="66">
        <v>60490</v>
      </c>
      <c r="E16" s="66">
        <v>7500</v>
      </c>
      <c r="F16" s="66">
        <v>1000</v>
      </c>
      <c r="G16" s="32">
        <v>28</v>
      </c>
      <c r="H16" s="5">
        <f>D16*G16</f>
        <v>1693720</v>
      </c>
      <c r="I16" s="18">
        <f t="shared" si="2"/>
        <v>135497.60000000001</v>
      </c>
      <c r="J16" s="18">
        <f>E13*G16</f>
        <v>210000</v>
      </c>
      <c r="K16" s="18">
        <f t="shared" ref="K16:K28" si="4">F16*G16</f>
        <v>28000</v>
      </c>
      <c r="L16" s="24">
        <f t="shared" si="1"/>
        <v>373497.59999999998</v>
      </c>
    </row>
    <row r="17" spans="2:12">
      <c r="B17" s="63"/>
      <c r="C17" s="65"/>
      <c r="D17" s="66"/>
      <c r="E17" s="66"/>
      <c r="F17" s="66"/>
      <c r="G17" s="33">
        <v>30</v>
      </c>
      <c r="H17" s="6">
        <f>D16*G17</f>
        <v>1814700</v>
      </c>
      <c r="I17" s="19">
        <f t="shared" si="2"/>
        <v>145176</v>
      </c>
      <c r="J17" s="19">
        <f>E13*G17</f>
        <v>225000</v>
      </c>
      <c r="K17" s="19">
        <f>F16*G17</f>
        <v>30000</v>
      </c>
      <c r="L17" s="25">
        <f t="shared" si="1"/>
        <v>400176</v>
      </c>
    </row>
    <row r="18" spans="2:12">
      <c r="B18" s="63"/>
      <c r="C18" s="65"/>
      <c r="D18" s="66"/>
      <c r="E18" s="66"/>
      <c r="F18" s="66"/>
      <c r="G18" s="32">
        <v>31</v>
      </c>
      <c r="H18" s="5">
        <f>D16*G18</f>
        <v>1875190</v>
      </c>
      <c r="I18" s="18">
        <f t="shared" si="2"/>
        <v>150015.20000000001</v>
      </c>
      <c r="J18" s="18">
        <f t="shared" si="3"/>
        <v>232500</v>
      </c>
      <c r="K18" s="18">
        <f>F16*G18</f>
        <v>31000</v>
      </c>
      <c r="L18" s="24">
        <f t="shared" si="1"/>
        <v>413515.2</v>
      </c>
    </row>
    <row r="19" spans="2:12">
      <c r="B19" s="63"/>
      <c r="C19" s="65" t="s">
        <v>2</v>
      </c>
      <c r="D19" s="66">
        <v>55780</v>
      </c>
      <c r="E19" s="66">
        <v>7500</v>
      </c>
      <c r="F19" s="66">
        <v>1000</v>
      </c>
      <c r="G19" s="32">
        <v>28</v>
      </c>
      <c r="H19" s="5">
        <f>D19*G19</f>
        <v>1561840</v>
      </c>
      <c r="I19" s="18">
        <f t="shared" si="2"/>
        <v>124947.2</v>
      </c>
      <c r="J19" s="18">
        <f>E16*G19</f>
        <v>210000</v>
      </c>
      <c r="K19" s="18">
        <f t="shared" si="4"/>
        <v>28000</v>
      </c>
      <c r="L19" s="24">
        <f t="shared" si="1"/>
        <v>362947.2</v>
      </c>
    </row>
    <row r="20" spans="2:12">
      <c r="B20" s="63"/>
      <c r="C20" s="65"/>
      <c r="D20" s="66"/>
      <c r="E20" s="66"/>
      <c r="F20" s="66"/>
      <c r="G20" s="33">
        <v>30</v>
      </c>
      <c r="H20" s="6">
        <f>D19*G20</f>
        <v>1673400</v>
      </c>
      <c r="I20" s="19">
        <f t="shared" si="2"/>
        <v>133872</v>
      </c>
      <c r="J20" s="19">
        <f>E16*G20</f>
        <v>225000</v>
      </c>
      <c r="K20" s="19">
        <f>F19*G20</f>
        <v>30000</v>
      </c>
      <c r="L20" s="25">
        <f t="shared" si="1"/>
        <v>388872</v>
      </c>
    </row>
    <row r="21" spans="2:12" ht="17.25" thickBot="1">
      <c r="B21" s="74"/>
      <c r="C21" s="76"/>
      <c r="D21" s="67"/>
      <c r="E21" s="67"/>
      <c r="F21" s="67"/>
      <c r="G21" s="36">
        <v>31</v>
      </c>
      <c r="H21" s="14">
        <f>D19*G21</f>
        <v>1729180</v>
      </c>
      <c r="I21" s="22">
        <f t="shared" si="2"/>
        <v>138334.39999999999</v>
      </c>
      <c r="J21" s="22">
        <f t="shared" si="3"/>
        <v>232500</v>
      </c>
      <c r="K21" s="22">
        <f>F19*G21</f>
        <v>31000</v>
      </c>
      <c r="L21" s="28">
        <f t="shared" si="1"/>
        <v>401834.4</v>
      </c>
    </row>
    <row r="22" spans="2:12">
      <c r="B22" s="79" t="s">
        <v>15</v>
      </c>
      <c r="C22" s="80" t="s">
        <v>0</v>
      </c>
      <c r="D22" s="81">
        <v>65190</v>
      </c>
      <c r="E22" s="81">
        <v>7500</v>
      </c>
      <c r="F22" s="81">
        <v>1000</v>
      </c>
      <c r="G22" s="37">
        <v>28</v>
      </c>
      <c r="H22" s="16">
        <f>D22*G22</f>
        <v>1825320</v>
      </c>
      <c r="I22" s="23">
        <f>H22*0.12</f>
        <v>219038.4</v>
      </c>
      <c r="J22" s="23">
        <f>E19*G22</f>
        <v>210000</v>
      </c>
      <c r="K22" s="23">
        <f t="shared" si="4"/>
        <v>28000</v>
      </c>
      <c r="L22" s="29">
        <f t="shared" si="1"/>
        <v>457038.4</v>
      </c>
    </row>
    <row r="23" spans="2:12">
      <c r="B23" s="63"/>
      <c r="C23" s="65"/>
      <c r="D23" s="66"/>
      <c r="E23" s="66"/>
      <c r="F23" s="66"/>
      <c r="G23" s="33">
        <v>30</v>
      </c>
      <c r="H23" s="6">
        <f>D22*G23</f>
        <v>1955700</v>
      </c>
      <c r="I23" s="19">
        <f t="shared" ref="I23:I30" si="5">H23*0.12</f>
        <v>234684</v>
      </c>
      <c r="J23" s="19">
        <f>E19*G23</f>
        <v>225000</v>
      </c>
      <c r="K23" s="19">
        <f>F22*G23</f>
        <v>30000</v>
      </c>
      <c r="L23" s="25">
        <f t="shared" si="1"/>
        <v>489684</v>
      </c>
    </row>
    <row r="24" spans="2:12">
      <c r="B24" s="63"/>
      <c r="C24" s="65"/>
      <c r="D24" s="66"/>
      <c r="E24" s="66"/>
      <c r="F24" s="66"/>
      <c r="G24" s="32">
        <v>31</v>
      </c>
      <c r="H24" s="5">
        <f>D22*G24</f>
        <v>2020890</v>
      </c>
      <c r="I24" s="18">
        <f t="shared" si="5"/>
        <v>242506.8</v>
      </c>
      <c r="J24" s="18">
        <f t="shared" si="3"/>
        <v>232500</v>
      </c>
      <c r="K24" s="18">
        <f>F22*G24</f>
        <v>31000</v>
      </c>
      <c r="L24" s="24">
        <f t="shared" si="1"/>
        <v>506006.8</v>
      </c>
    </row>
    <row r="25" spans="2:12">
      <c r="B25" s="63"/>
      <c r="C25" s="65" t="s">
        <v>1</v>
      </c>
      <c r="D25" s="66">
        <v>60490</v>
      </c>
      <c r="E25" s="66">
        <v>7500</v>
      </c>
      <c r="F25" s="66">
        <v>1000</v>
      </c>
      <c r="G25" s="32">
        <v>28</v>
      </c>
      <c r="H25" s="5">
        <f>D25*G25</f>
        <v>1693720</v>
      </c>
      <c r="I25" s="18">
        <f t="shared" si="5"/>
        <v>203246.4</v>
      </c>
      <c r="J25" s="18">
        <f>E22*G25</f>
        <v>210000</v>
      </c>
      <c r="K25" s="18">
        <f t="shared" si="4"/>
        <v>28000</v>
      </c>
      <c r="L25" s="24">
        <f t="shared" si="1"/>
        <v>441246.4</v>
      </c>
    </row>
    <row r="26" spans="2:12">
      <c r="B26" s="63"/>
      <c r="C26" s="65"/>
      <c r="D26" s="66"/>
      <c r="E26" s="66"/>
      <c r="F26" s="66"/>
      <c r="G26" s="33">
        <v>30</v>
      </c>
      <c r="H26" s="6">
        <f>D25*G26</f>
        <v>1814700</v>
      </c>
      <c r="I26" s="19">
        <f t="shared" si="5"/>
        <v>217764</v>
      </c>
      <c r="J26" s="19">
        <f>E22*G26</f>
        <v>225000</v>
      </c>
      <c r="K26" s="19">
        <f>F25*G26</f>
        <v>30000</v>
      </c>
      <c r="L26" s="25">
        <f t="shared" si="1"/>
        <v>472764</v>
      </c>
    </row>
    <row r="27" spans="2:12">
      <c r="B27" s="63"/>
      <c r="C27" s="65"/>
      <c r="D27" s="66"/>
      <c r="E27" s="66"/>
      <c r="F27" s="66"/>
      <c r="G27" s="32">
        <v>31</v>
      </c>
      <c r="H27" s="5">
        <f>D25*G27</f>
        <v>1875190</v>
      </c>
      <c r="I27" s="18">
        <f t="shared" si="5"/>
        <v>225022.8</v>
      </c>
      <c r="J27" s="18">
        <f t="shared" si="3"/>
        <v>232500</v>
      </c>
      <c r="K27" s="18">
        <f>F25*G27</f>
        <v>31000</v>
      </c>
      <c r="L27" s="24">
        <f t="shared" si="1"/>
        <v>488522.8</v>
      </c>
    </row>
    <row r="28" spans="2:12">
      <c r="B28" s="63"/>
      <c r="C28" s="65" t="s">
        <v>2</v>
      </c>
      <c r="D28" s="66">
        <v>55780</v>
      </c>
      <c r="E28" s="66">
        <v>7500</v>
      </c>
      <c r="F28" s="66">
        <v>1000</v>
      </c>
      <c r="G28" s="32">
        <v>28</v>
      </c>
      <c r="H28" s="5">
        <f>D28*G28</f>
        <v>1561840</v>
      </c>
      <c r="I28" s="18">
        <f t="shared" si="5"/>
        <v>187420.79999999999</v>
      </c>
      <c r="J28" s="18">
        <f>E25*G28</f>
        <v>210000</v>
      </c>
      <c r="K28" s="18">
        <f t="shared" si="4"/>
        <v>28000</v>
      </c>
      <c r="L28" s="24">
        <f t="shared" si="1"/>
        <v>425420.79999999999</v>
      </c>
    </row>
    <row r="29" spans="2:12">
      <c r="B29" s="63"/>
      <c r="C29" s="65"/>
      <c r="D29" s="66"/>
      <c r="E29" s="66"/>
      <c r="F29" s="66"/>
      <c r="G29" s="33">
        <v>30</v>
      </c>
      <c r="H29" s="6">
        <f>D28*G29</f>
        <v>1673400</v>
      </c>
      <c r="I29" s="19">
        <f t="shared" si="5"/>
        <v>200808</v>
      </c>
      <c r="J29" s="19">
        <f>E25*G29</f>
        <v>225000</v>
      </c>
      <c r="K29" s="19">
        <f>F28*G29</f>
        <v>30000</v>
      </c>
      <c r="L29" s="25">
        <f t="shared" si="1"/>
        <v>455808</v>
      </c>
    </row>
    <row r="30" spans="2:12" ht="17.25" thickBot="1">
      <c r="B30" s="64"/>
      <c r="C30" s="70"/>
      <c r="D30" s="71"/>
      <c r="E30" s="71"/>
      <c r="F30" s="71"/>
      <c r="G30" s="34">
        <v>31</v>
      </c>
      <c r="H30" s="13">
        <f>D28*G30</f>
        <v>1729180</v>
      </c>
      <c r="I30" s="20">
        <f t="shared" si="5"/>
        <v>207501.6</v>
      </c>
      <c r="J30" s="20">
        <f t="shared" si="3"/>
        <v>232500</v>
      </c>
      <c r="K30" s="20">
        <f>F28*G30</f>
        <v>31000</v>
      </c>
      <c r="L30" s="26">
        <f t="shared" si="1"/>
        <v>471001.59999999998</v>
      </c>
    </row>
    <row r="31" spans="2:12" ht="33.75" thickBot="1">
      <c r="B31" s="15" t="s">
        <v>16</v>
      </c>
      <c r="C31" s="77" t="s">
        <v>18</v>
      </c>
      <c r="D31" s="77"/>
      <c r="E31" s="77"/>
      <c r="F31" s="77"/>
      <c r="G31" s="77"/>
      <c r="H31" s="77"/>
      <c r="I31" s="77"/>
      <c r="J31" s="77"/>
      <c r="K31" s="77"/>
      <c r="L31" s="78"/>
    </row>
  </sheetData>
  <mergeCells count="41">
    <mergeCell ref="C31:L31"/>
    <mergeCell ref="B4:B12"/>
    <mergeCell ref="B2:L2"/>
    <mergeCell ref="C28:C30"/>
    <mergeCell ref="D22:D24"/>
    <mergeCell ref="E22:E24"/>
    <mergeCell ref="F22:F24"/>
    <mergeCell ref="D25:D27"/>
    <mergeCell ref="E25:E27"/>
    <mergeCell ref="F25:F27"/>
    <mergeCell ref="D28:D30"/>
    <mergeCell ref="E28:E30"/>
    <mergeCell ref="F28:F30"/>
    <mergeCell ref="F4:F6"/>
    <mergeCell ref="D7:D9"/>
    <mergeCell ref="E7:E9"/>
    <mergeCell ref="F7:F9"/>
    <mergeCell ref="D10:D12"/>
    <mergeCell ref="E10:E12"/>
    <mergeCell ref="F10:F12"/>
    <mergeCell ref="C4:C6"/>
    <mergeCell ref="C7:C9"/>
    <mergeCell ref="C10:C12"/>
    <mergeCell ref="D4:D6"/>
    <mergeCell ref="E4:E6"/>
    <mergeCell ref="B22:B30"/>
    <mergeCell ref="C16:C18"/>
    <mergeCell ref="D16:D18"/>
    <mergeCell ref="E16:E18"/>
    <mergeCell ref="F16:F18"/>
    <mergeCell ref="C19:C21"/>
    <mergeCell ref="D19:D21"/>
    <mergeCell ref="E19:E21"/>
    <mergeCell ref="F19:F21"/>
    <mergeCell ref="B13:B21"/>
    <mergeCell ref="C13:C15"/>
    <mergeCell ref="D13:D15"/>
    <mergeCell ref="E13:E15"/>
    <mergeCell ref="F13:F15"/>
    <mergeCell ref="C22:C24"/>
    <mergeCell ref="C25:C27"/>
  </mergeCells>
  <phoneticPr fontId="2" type="noConversion"/>
  <pageMargins left="0.19685039370078741" right="0.19685039370078741" top="0.19685039370078741" bottom="0.19685039370078741" header="0" footer="0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G40"/>
  <sheetViews>
    <sheetView workbookViewId="0">
      <selection activeCell="B5" sqref="B5:B6"/>
    </sheetView>
  </sheetViews>
  <sheetFormatPr defaultRowHeight="16.5"/>
  <cols>
    <col min="2" max="2" width="16.625" customWidth="1"/>
    <col min="3" max="3" width="18.625" customWidth="1"/>
    <col min="4" max="6" width="16.625" style="55" customWidth="1"/>
  </cols>
  <sheetData>
    <row r="2" spans="2:7" ht="27" customHeight="1" thickBot="1">
      <c r="B2" s="82" t="s">
        <v>36</v>
      </c>
      <c r="C2" s="83"/>
      <c r="D2" s="83"/>
      <c r="E2" s="83"/>
      <c r="F2" s="84"/>
    </row>
    <row r="3" spans="2:7" ht="17.25" thickBot="1">
      <c r="B3" s="85" t="s">
        <v>25</v>
      </c>
      <c r="C3" s="86"/>
      <c r="D3" s="49" t="s">
        <v>26</v>
      </c>
      <c r="E3" s="49" t="s">
        <v>27</v>
      </c>
      <c r="F3" s="50" t="s">
        <v>28</v>
      </c>
      <c r="G3" s="2"/>
    </row>
    <row r="4" spans="2:7" ht="18" customHeight="1">
      <c r="B4" s="87" t="s">
        <v>29</v>
      </c>
      <c r="C4" s="87"/>
      <c r="D4" s="51"/>
      <c r="E4" s="51"/>
      <c r="F4" s="51"/>
    </row>
    <row r="5" spans="2:7" ht="18" customHeight="1">
      <c r="B5" s="88" t="s">
        <v>32</v>
      </c>
      <c r="C5" s="47" t="s">
        <v>31</v>
      </c>
      <c r="D5" s="52"/>
      <c r="E5" s="52"/>
      <c r="F5" s="52"/>
    </row>
    <row r="6" spans="2:7" ht="18" customHeight="1">
      <c r="B6" s="88"/>
      <c r="C6" s="47" t="s">
        <v>35</v>
      </c>
      <c r="D6" s="52"/>
      <c r="E6" s="52"/>
      <c r="F6" s="52"/>
    </row>
    <row r="7" spans="2:7" ht="18" customHeight="1">
      <c r="B7" s="89" t="s">
        <v>30</v>
      </c>
      <c r="C7" s="48" t="s">
        <v>24</v>
      </c>
      <c r="D7" s="53">
        <f>D8+D9</f>
        <v>731400</v>
      </c>
      <c r="E7" s="53">
        <f t="shared" ref="E7:F7" si="0">E8+E9</f>
        <v>700260</v>
      </c>
      <c r="F7" s="53">
        <f t="shared" si="0"/>
        <v>669120</v>
      </c>
    </row>
    <row r="8" spans="2:7" ht="18" customHeight="1">
      <c r="B8" s="90"/>
      <c r="C8" s="47" t="s">
        <v>37</v>
      </c>
      <c r="D8" s="52">
        <v>431400</v>
      </c>
      <c r="E8" s="52">
        <v>400260</v>
      </c>
      <c r="F8" s="52">
        <v>369120</v>
      </c>
    </row>
    <row r="9" spans="2:7" ht="18" customHeight="1">
      <c r="B9" s="90"/>
      <c r="C9" s="47" t="s">
        <v>33</v>
      </c>
      <c r="D9" s="52">
        <v>300000</v>
      </c>
      <c r="E9" s="52">
        <v>300000</v>
      </c>
      <c r="F9" s="52">
        <v>300000</v>
      </c>
    </row>
    <row r="10" spans="2:7" ht="18" customHeight="1">
      <c r="B10" s="90"/>
      <c r="C10" s="47" t="s">
        <v>34</v>
      </c>
      <c r="D10" s="52">
        <v>0</v>
      </c>
      <c r="E10" s="52">
        <v>0</v>
      </c>
      <c r="F10" s="52">
        <v>0</v>
      </c>
    </row>
    <row r="12" spans="2:7" ht="18" thickBot="1">
      <c r="B12" s="82" t="s">
        <v>36</v>
      </c>
      <c r="C12" s="83"/>
      <c r="D12" s="83"/>
      <c r="E12" s="83"/>
      <c r="F12" s="84"/>
    </row>
    <row r="13" spans="2:7" ht="17.25" thickBot="1">
      <c r="B13" s="85" t="s">
        <v>25</v>
      </c>
      <c r="C13" s="86"/>
      <c r="D13" s="49" t="s">
        <v>26</v>
      </c>
      <c r="E13" s="49" t="s">
        <v>27</v>
      </c>
      <c r="F13" s="50" t="s">
        <v>28</v>
      </c>
    </row>
    <row r="14" spans="2:7">
      <c r="B14" s="87" t="s">
        <v>29</v>
      </c>
      <c r="C14" s="87"/>
      <c r="D14" s="51"/>
      <c r="E14" s="51"/>
      <c r="F14" s="51"/>
    </row>
    <row r="15" spans="2:7">
      <c r="B15" s="88" t="s">
        <v>32</v>
      </c>
      <c r="C15" s="47" t="s">
        <v>31</v>
      </c>
      <c r="D15" s="52"/>
      <c r="E15" s="52"/>
      <c r="F15" s="52"/>
    </row>
    <row r="16" spans="2:7">
      <c r="B16" s="88"/>
      <c r="C16" s="47" t="s">
        <v>38</v>
      </c>
      <c r="D16" s="52"/>
      <c r="E16" s="52"/>
      <c r="F16" s="52"/>
    </row>
    <row r="17" spans="2:6" ht="16.5" customHeight="1">
      <c r="B17" s="89" t="s">
        <v>23</v>
      </c>
      <c r="C17" s="48" t="s">
        <v>24</v>
      </c>
      <c r="D17" s="53">
        <f>D18+D19</f>
        <v>472560</v>
      </c>
      <c r="E17" s="53">
        <f t="shared" ref="E17:F17" si="1">E18+E19</f>
        <v>460104</v>
      </c>
      <c r="F17" s="53">
        <f t="shared" si="1"/>
        <v>447648</v>
      </c>
    </row>
    <row r="18" spans="2:6">
      <c r="B18" s="90"/>
      <c r="C18" s="47" t="s">
        <v>39</v>
      </c>
      <c r="D18" s="52">
        <v>172560</v>
      </c>
      <c r="E18" s="52">
        <v>160104</v>
      </c>
      <c r="F18" s="52">
        <v>147648</v>
      </c>
    </row>
    <row r="19" spans="2:6">
      <c r="B19" s="90"/>
      <c r="C19" s="47" t="s">
        <v>33</v>
      </c>
      <c r="D19" s="52">
        <v>300000</v>
      </c>
      <c r="E19" s="52">
        <v>300000</v>
      </c>
      <c r="F19" s="52">
        <v>300000</v>
      </c>
    </row>
    <row r="20" spans="2:6">
      <c r="B20" s="90"/>
      <c r="C20" s="47" t="s">
        <v>34</v>
      </c>
      <c r="D20" s="52">
        <v>0</v>
      </c>
      <c r="E20" s="52">
        <v>0</v>
      </c>
      <c r="F20" s="52">
        <v>0</v>
      </c>
    </row>
    <row r="22" spans="2:6" ht="18" thickBot="1">
      <c r="B22" s="82" t="s">
        <v>36</v>
      </c>
      <c r="C22" s="83"/>
      <c r="D22" s="83"/>
      <c r="E22" s="83"/>
      <c r="F22" s="84"/>
    </row>
    <row r="23" spans="2:6" ht="17.25" thickBot="1">
      <c r="B23" s="85" t="s">
        <v>25</v>
      </c>
      <c r="C23" s="86"/>
      <c r="D23" s="49" t="s">
        <v>26</v>
      </c>
      <c r="E23" s="49" t="s">
        <v>27</v>
      </c>
      <c r="F23" s="50" t="s">
        <v>28</v>
      </c>
    </row>
    <row r="24" spans="2:6">
      <c r="B24" s="87" t="s">
        <v>29</v>
      </c>
      <c r="C24" s="87"/>
      <c r="D24" s="51"/>
      <c r="E24" s="51"/>
      <c r="F24" s="51"/>
    </row>
    <row r="25" spans="2:6">
      <c r="B25" s="88" t="s">
        <v>32</v>
      </c>
      <c r="C25" s="47" t="s">
        <v>31</v>
      </c>
      <c r="D25" s="52"/>
      <c r="E25" s="52"/>
      <c r="F25" s="52"/>
    </row>
    <row r="26" spans="2:6">
      <c r="B26" s="88"/>
      <c r="C26" s="47" t="s">
        <v>40</v>
      </c>
      <c r="D26" s="52"/>
      <c r="E26" s="52"/>
      <c r="F26" s="52"/>
    </row>
    <row r="27" spans="2:6" ht="16.5" customHeight="1">
      <c r="B27" s="89" t="s">
        <v>23</v>
      </c>
      <c r="C27" s="48" t="s">
        <v>24</v>
      </c>
      <c r="D27" s="53">
        <f>D29+D28</f>
        <v>558840</v>
      </c>
      <c r="E27" s="53">
        <f t="shared" ref="E27:F27" si="2">E29+E28</f>
        <v>540156</v>
      </c>
      <c r="F27" s="53">
        <f t="shared" si="2"/>
        <v>521472</v>
      </c>
    </row>
    <row r="28" spans="2:6">
      <c r="B28" s="90"/>
      <c r="C28" s="47" t="s">
        <v>41</v>
      </c>
      <c r="D28" s="52">
        <v>258840</v>
      </c>
      <c r="E28" s="52">
        <v>240156</v>
      </c>
      <c r="F28" s="52">
        <v>221472</v>
      </c>
    </row>
    <row r="29" spans="2:6">
      <c r="B29" s="90"/>
      <c r="C29" s="47" t="s">
        <v>33</v>
      </c>
      <c r="D29" s="52">
        <v>300000</v>
      </c>
      <c r="E29" s="52">
        <v>300000</v>
      </c>
      <c r="F29" s="52">
        <v>300000</v>
      </c>
    </row>
    <row r="30" spans="2:6">
      <c r="B30" s="90"/>
      <c r="C30" s="47" t="s">
        <v>34</v>
      </c>
      <c r="D30" s="52">
        <v>0</v>
      </c>
      <c r="E30" s="52">
        <v>0</v>
      </c>
      <c r="F30" s="52">
        <v>0</v>
      </c>
    </row>
    <row r="32" spans="2:6" ht="18" thickBot="1">
      <c r="B32" s="82" t="s">
        <v>36</v>
      </c>
      <c r="C32" s="83"/>
      <c r="D32" s="83"/>
      <c r="E32" s="83"/>
      <c r="F32" s="84"/>
    </row>
    <row r="33" spans="2:6" ht="17.25" thickBot="1">
      <c r="B33" s="85" t="s">
        <v>25</v>
      </c>
      <c r="C33" s="86"/>
      <c r="D33" s="49" t="s">
        <v>26</v>
      </c>
      <c r="E33" s="49" t="s">
        <v>27</v>
      </c>
      <c r="F33" s="50" t="s">
        <v>28</v>
      </c>
    </row>
    <row r="34" spans="2:6">
      <c r="B34" s="87" t="s">
        <v>29</v>
      </c>
      <c r="C34" s="87"/>
      <c r="D34" s="51"/>
      <c r="E34" s="51"/>
      <c r="F34" s="51"/>
    </row>
    <row r="35" spans="2:6">
      <c r="B35" s="88" t="s">
        <v>32</v>
      </c>
      <c r="C35" s="47" t="s">
        <v>31</v>
      </c>
      <c r="D35" s="52"/>
      <c r="E35" s="52"/>
      <c r="F35" s="52"/>
    </row>
    <row r="36" spans="2:6">
      <c r="B36" s="88"/>
      <c r="C36" s="47" t="s">
        <v>42</v>
      </c>
      <c r="D36" s="52"/>
      <c r="E36" s="52"/>
      <c r="F36" s="52"/>
    </row>
    <row r="37" spans="2:6" ht="16.5" customHeight="1">
      <c r="B37" s="89" t="s">
        <v>23</v>
      </c>
      <c r="C37" s="48" t="s">
        <v>24</v>
      </c>
      <c r="D37" s="54">
        <v>0</v>
      </c>
      <c r="E37" s="54">
        <v>0</v>
      </c>
      <c r="F37" s="54">
        <v>0</v>
      </c>
    </row>
    <row r="38" spans="2:6">
      <c r="B38" s="90"/>
      <c r="C38" s="47" t="s">
        <v>43</v>
      </c>
      <c r="D38" s="52">
        <v>0</v>
      </c>
      <c r="E38" s="52">
        <v>0</v>
      </c>
      <c r="F38" s="52">
        <v>0</v>
      </c>
    </row>
    <row r="39" spans="2:6">
      <c r="B39" s="90"/>
      <c r="C39" s="47" t="s">
        <v>33</v>
      </c>
      <c r="D39" s="56" t="s">
        <v>44</v>
      </c>
      <c r="E39" s="56" t="s">
        <v>44</v>
      </c>
      <c r="F39" s="56" t="s">
        <v>44</v>
      </c>
    </row>
    <row r="40" spans="2:6">
      <c r="B40" s="90"/>
      <c r="C40" s="47" t="s">
        <v>34</v>
      </c>
      <c r="D40" s="52">
        <v>0</v>
      </c>
      <c r="E40" s="52">
        <v>0</v>
      </c>
      <c r="F40" s="52">
        <v>0</v>
      </c>
    </row>
  </sheetData>
  <mergeCells count="20">
    <mergeCell ref="B34:C34"/>
    <mergeCell ref="B35:B36"/>
    <mergeCell ref="B37:B40"/>
    <mergeCell ref="B23:C23"/>
    <mergeCell ref="B24:C24"/>
    <mergeCell ref="B25:B26"/>
    <mergeCell ref="B27:B30"/>
    <mergeCell ref="B32:F32"/>
    <mergeCell ref="B33:C33"/>
    <mergeCell ref="B22:F22"/>
    <mergeCell ref="B2:F2"/>
    <mergeCell ref="B3:C3"/>
    <mergeCell ref="B4:C4"/>
    <mergeCell ref="B5:B6"/>
    <mergeCell ref="B7:B10"/>
    <mergeCell ref="B12:F12"/>
    <mergeCell ref="B13:C13"/>
    <mergeCell ref="B14:C14"/>
    <mergeCell ref="B15:B16"/>
    <mergeCell ref="B17:B20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2021</vt:lpstr>
      <vt:lpstr>2019</vt:lpstr>
      <vt:lpstr>201808부터</vt:lpstr>
      <vt:lpstr>Sheet2</vt:lpstr>
      <vt:lpstr>Sheet3</vt:lpstr>
    </vt:vector>
  </TitlesOfParts>
  <Company>LG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노순덕</dc:creator>
  <cp:lastModifiedBy>노순덕</cp:lastModifiedBy>
  <cp:lastPrinted>2020-12-30T10:18:32Z</cp:lastPrinted>
  <dcterms:created xsi:type="dcterms:W3CDTF">2018-08-01T09:10:23Z</dcterms:created>
  <dcterms:modified xsi:type="dcterms:W3CDTF">2020-12-30T10:19:02Z</dcterms:modified>
</cp:coreProperties>
</file>