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7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95" i="1"/>
  <c r="G103"/>
  <c r="E127" l="1"/>
  <c r="E125"/>
  <c r="G97"/>
  <c r="G104" s="1"/>
  <c r="E97"/>
  <c r="E77" l="1"/>
  <c r="E79"/>
  <c r="G127" l="1"/>
  <c r="G125"/>
  <c r="G79"/>
  <c r="E95" l="1"/>
  <c r="E103"/>
  <c r="G118"/>
  <c r="E118"/>
  <c r="G119" l="1"/>
  <c r="E119"/>
  <c r="G108"/>
  <c r="G109" s="1"/>
  <c r="E108"/>
  <c r="E109" s="1"/>
  <c r="G77"/>
  <c r="G68"/>
  <c r="E68"/>
  <c r="G65"/>
  <c r="E65"/>
  <c r="G63"/>
  <c r="E63"/>
  <c r="E80" l="1"/>
  <c r="E128" s="1"/>
  <c r="G80"/>
  <c r="G128" s="1"/>
  <c r="E104"/>
  <c r="E120" l="1"/>
  <c r="E122" s="1"/>
  <c r="E123" s="1"/>
  <c r="G120"/>
  <c r="G122" s="1"/>
  <c r="G123" s="1"/>
</calcChain>
</file>

<file path=xl/sharedStrings.xml><?xml version="1.0" encoding="utf-8"?>
<sst xmlns="http://schemas.openxmlformats.org/spreadsheetml/2006/main" count="151" uniqueCount="127">
  <si>
    <t>사회복지법인 홍성소망복지재단</t>
    <phoneticPr fontId="1" type="noConversion"/>
  </si>
  <si>
    <t>노인요양공동생활가정 소망의 집</t>
    <phoneticPr fontId="1" type="noConversion"/>
  </si>
  <si>
    <t>세입.세출 예산계획서</t>
    <phoneticPr fontId="1" type="noConversion"/>
  </si>
  <si>
    <t>과   목</t>
    <phoneticPr fontId="1" type="noConversion"/>
  </si>
  <si>
    <t>관</t>
    <phoneticPr fontId="1" type="noConversion"/>
  </si>
  <si>
    <t>항</t>
    <phoneticPr fontId="1" type="noConversion"/>
  </si>
  <si>
    <t>목</t>
    <phoneticPr fontId="1" type="noConversion"/>
  </si>
  <si>
    <t>산 출  근 거</t>
    <phoneticPr fontId="1" type="noConversion"/>
  </si>
  <si>
    <t>입소비용수입</t>
    <phoneticPr fontId="1" type="noConversion"/>
  </si>
  <si>
    <t>식비비용수입</t>
    <phoneticPr fontId="1" type="noConversion"/>
  </si>
  <si>
    <t>간식비용수입</t>
    <phoneticPr fontId="1" type="noConversion"/>
  </si>
  <si>
    <t>소    계</t>
    <phoneticPr fontId="1" type="noConversion"/>
  </si>
  <si>
    <t>보조금</t>
    <phoneticPr fontId="1" type="noConversion"/>
  </si>
  <si>
    <t>시군구보조금</t>
    <phoneticPr fontId="1" type="noConversion"/>
  </si>
  <si>
    <t>지정후원금</t>
    <phoneticPr fontId="1" type="noConversion"/>
  </si>
  <si>
    <t>비지정후원금</t>
    <phoneticPr fontId="1" type="noConversion"/>
  </si>
  <si>
    <t>추가인력가산금</t>
    <phoneticPr fontId="1" type="noConversion"/>
  </si>
  <si>
    <t xml:space="preserve"> 후원금   수입</t>
    <phoneticPr fontId="1" type="noConversion"/>
  </si>
  <si>
    <t>기타</t>
    <phoneticPr fontId="1" type="noConversion"/>
  </si>
  <si>
    <t>총    계</t>
    <phoneticPr fontId="1" type="noConversion"/>
  </si>
  <si>
    <t>입소자   부담금   수입</t>
    <phoneticPr fontId="1" type="noConversion"/>
  </si>
  <si>
    <t>요양급여수입</t>
    <phoneticPr fontId="1" type="noConversion"/>
  </si>
  <si>
    <t>장기요양급여수입</t>
    <phoneticPr fontId="1" type="noConversion"/>
  </si>
  <si>
    <t>과    목</t>
    <phoneticPr fontId="1" type="noConversion"/>
  </si>
  <si>
    <t>산  출    근  거</t>
    <phoneticPr fontId="1" type="noConversion"/>
  </si>
  <si>
    <t>제수당(직책)</t>
    <phoneticPr fontId="1" type="noConversion"/>
  </si>
  <si>
    <r>
      <t xml:space="preserve">시설장 20만, 사무.간호 각 10만 </t>
    </r>
    <r>
      <rPr>
        <sz val="11"/>
        <color theme="1"/>
        <rFont val="맑은 고딕"/>
        <family val="3"/>
        <charset val="129"/>
      </rPr>
      <t>ⅹ</t>
    </r>
    <r>
      <rPr>
        <sz val="11"/>
        <color theme="1"/>
        <rFont val="맑은 고딕"/>
        <family val="2"/>
        <charset val="129"/>
      </rPr>
      <t xml:space="preserve"> 12개월</t>
    </r>
    <phoneticPr fontId="1" type="noConversion"/>
  </si>
  <si>
    <t>사회보험부담비용</t>
    <phoneticPr fontId="1" type="noConversion"/>
  </si>
  <si>
    <t>퇴직적립금</t>
    <phoneticPr fontId="1" type="noConversion"/>
  </si>
  <si>
    <t>기타후생경비</t>
    <phoneticPr fontId="1" type="noConversion"/>
  </si>
  <si>
    <t>인건비</t>
    <phoneticPr fontId="1" type="noConversion"/>
  </si>
  <si>
    <t>운영위원회 직원회의</t>
    <phoneticPr fontId="1" type="noConversion"/>
  </si>
  <si>
    <t>수용비 및 수수료</t>
    <phoneticPr fontId="1" type="noConversion"/>
  </si>
  <si>
    <t>사무용품, 집기구입, 인쇄비</t>
    <phoneticPr fontId="1" type="noConversion"/>
  </si>
  <si>
    <t>공공요금</t>
    <phoneticPr fontId="1" type="noConversion"/>
  </si>
  <si>
    <t>전화, 전기, 가스, 수신료, 수도세 등</t>
    <phoneticPr fontId="1" type="noConversion"/>
  </si>
  <si>
    <t>제세공과금</t>
    <phoneticPr fontId="1" type="noConversion"/>
  </si>
  <si>
    <t>화재보험, 배상보험, 자동차보험 등</t>
    <phoneticPr fontId="1" type="noConversion"/>
  </si>
  <si>
    <t>차량유지, 장애인차량이용</t>
    <phoneticPr fontId="1" type="noConversion"/>
  </si>
  <si>
    <t>기타운영비</t>
    <phoneticPr fontId="1" type="noConversion"/>
  </si>
  <si>
    <t>직원출장여비, 소방점검</t>
    <phoneticPr fontId="1" type="noConversion"/>
  </si>
  <si>
    <t>운영비</t>
    <phoneticPr fontId="1" type="noConversion"/>
  </si>
  <si>
    <t>사무비</t>
    <phoneticPr fontId="1" type="noConversion"/>
  </si>
  <si>
    <t>계</t>
    <phoneticPr fontId="1" type="noConversion"/>
  </si>
  <si>
    <t>시설비</t>
    <phoneticPr fontId="1" type="noConversion"/>
  </si>
  <si>
    <t>재산      조성비</t>
    <phoneticPr fontId="1" type="noConversion"/>
  </si>
  <si>
    <t>자산취득비</t>
    <phoneticPr fontId="1" type="noConversion"/>
  </si>
  <si>
    <t>시  설  비</t>
    <phoneticPr fontId="1" type="noConversion"/>
  </si>
  <si>
    <t>차  량  비</t>
    <phoneticPr fontId="1" type="noConversion"/>
  </si>
  <si>
    <t>회  의  비</t>
    <phoneticPr fontId="1" type="noConversion"/>
  </si>
  <si>
    <t>기  본  급</t>
    <phoneticPr fontId="1" type="noConversion"/>
  </si>
  <si>
    <t>시설장비유지비</t>
    <phoneticPr fontId="1" type="noConversion"/>
  </si>
  <si>
    <t>생  계  비</t>
    <phoneticPr fontId="1" type="noConversion"/>
  </si>
  <si>
    <t>특별급식비</t>
    <phoneticPr fontId="1" type="noConversion"/>
  </si>
  <si>
    <t>피  복  비</t>
    <phoneticPr fontId="1" type="noConversion"/>
  </si>
  <si>
    <t>수용기관경비</t>
    <phoneticPr fontId="1" type="noConversion"/>
  </si>
  <si>
    <t>의  료  비</t>
    <phoneticPr fontId="1" type="noConversion"/>
  </si>
  <si>
    <t>연  료  비</t>
    <phoneticPr fontId="1" type="noConversion"/>
  </si>
  <si>
    <t>사업비</t>
    <phoneticPr fontId="1" type="noConversion"/>
  </si>
  <si>
    <t>보건위생 및 촉탁의 교통비</t>
    <phoneticPr fontId="1" type="noConversion"/>
  </si>
  <si>
    <t>기저귀, 치약, 칫솔, 수건</t>
    <phoneticPr fontId="1" type="noConversion"/>
  </si>
  <si>
    <t>입소자 의복</t>
    <phoneticPr fontId="1" type="noConversion"/>
  </si>
  <si>
    <t>예산총칙(시설)</t>
    <phoneticPr fontId="1" type="noConversion"/>
  </si>
  <si>
    <t xml:space="preserve">2. (예산총액) 예산의 수입.지출 총액은 다음과 같다. </t>
    <phoneticPr fontId="1" type="noConversion"/>
  </si>
  <si>
    <t>구분</t>
    <phoneticPr fontId="1" type="noConversion"/>
  </si>
  <si>
    <t>수입 예산액</t>
    <phoneticPr fontId="1" type="noConversion"/>
  </si>
  <si>
    <t>지출 예산액</t>
    <phoneticPr fontId="1" type="noConversion"/>
  </si>
  <si>
    <t>3. (예산편성의 기본방침) 예산서의 기본 방침은 다음과 같이 수립한다.</t>
    <phoneticPr fontId="1" type="noConversion"/>
  </si>
  <si>
    <t xml:space="preserve">  1) 입소자의 수발과 편의 제공에 중점을 둔다.</t>
    <phoneticPr fontId="1" type="noConversion"/>
  </si>
  <si>
    <t xml:space="preserve">  2) 수발 종사자들에게 충분한 급여와 편의를 제공한다.</t>
    <phoneticPr fontId="1" type="noConversion"/>
  </si>
  <si>
    <t xml:space="preserve">  3) 위의 두 가지 기본방침에 입소자 9명을 기준으로 예산을 수립한다.</t>
    <phoneticPr fontId="1" type="noConversion"/>
  </si>
  <si>
    <t>4. 수입.지출의 상세한 내역은 예산목별 산출 근거와 같다.</t>
    <phoneticPr fontId="1" type="noConversion"/>
  </si>
  <si>
    <t>전년도 예산액</t>
    <phoneticPr fontId="1" type="noConversion"/>
  </si>
  <si>
    <t>금년도 예산액</t>
    <phoneticPr fontId="1" type="noConversion"/>
  </si>
  <si>
    <t>시간외수당</t>
    <phoneticPr fontId="1" type="noConversion"/>
  </si>
  <si>
    <r>
      <t>시군구보조금, 식비, 메디푸드,</t>
    </r>
    <r>
      <rPr>
        <sz val="11"/>
        <color theme="1"/>
        <rFont val="맑은 고딕"/>
        <family val="3"/>
        <charset val="129"/>
        <scheme val="minor"/>
      </rPr>
      <t xml:space="preserve"> 이월금</t>
    </r>
    <phoneticPr fontId="1" type="noConversion"/>
  </si>
  <si>
    <r>
      <t xml:space="preserve">간식비, </t>
    </r>
    <r>
      <rPr>
        <sz val="11"/>
        <color theme="1"/>
        <rFont val="맑은 고딕"/>
        <family val="3"/>
        <charset val="129"/>
        <scheme val="minor"/>
      </rPr>
      <t>이월금</t>
    </r>
    <phoneticPr fontId="1" type="noConversion"/>
  </si>
  <si>
    <t>프로그램진행비</t>
    <phoneticPr fontId="1" type="noConversion"/>
  </si>
  <si>
    <t>심야전기</t>
    <phoneticPr fontId="1" type="noConversion"/>
  </si>
  <si>
    <t>병원비, 비경구 식사는 개인별로 부담함.</t>
    <phoneticPr fontId="1" type="noConversion"/>
  </si>
  <si>
    <t>직원경조사비, 직원식비, 종사자포상금(4회, 7명), 직원단합대회</t>
    <phoneticPr fontId="1" type="noConversion"/>
  </si>
  <si>
    <t>자부담20%(4명), 10%(3명-감경대상)&lt;30일기준&gt;</t>
    <phoneticPr fontId="1" type="noConversion"/>
  </si>
  <si>
    <t>후원금   수입</t>
    <phoneticPr fontId="1" type="noConversion"/>
  </si>
  <si>
    <t>보조금   수입</t>
    <phoneticPr fontId="1" type="noConversion"/>
  </si>
  <si>
    <t>잡수입</t>
    <phoneticPr fontId="1" type="noConversion"/>
  </si>
  <si>
    <t>소    계</t>
    <phoneticPr fontId="1" type="noConversion"/>
  </si>
  <si>
    <t>예금이자</t>
    <phoneticPr fontId="1" type="noConversion"/>
  </si>
  <si>
    <t>예비비   및 기타</t>
    <phoneticPr fontId="1" type="noConversion"/>
  </si>
  <si>
    <t>반  환  금</t>
    <phoneticPr fontId="1" type="noConversion"/>
  </si>
  <si>
    <t>예  비  비</t>
    <phoneticPr fontId="1" type="noConversion"/>
  </si>
  <si>
    <t>보조금 이자 반환금</t>
    <phoneticPr fontId="1" type="noConversion"/>
  </si>
  <si>
    <t>적립금</t>
    <phoneticPr fontId="1" type="noConversion"/>
  </si>
  <si>
    <t>준비금</t>
    <phoneticPr fontId="1" type="noConversion"/>
  </si>
  <si>
    <t>운영충당적립금</t>
    <phoneticPr fontId="1" type="noConversion"/>
  </si>
  <si>
    <t>계</t>
    <phoneticPr fontId="1" type="noConversion"/>
  </si>
  <si>
    <t>시설환경개선준비금</t>
    <phoneticPr fontId="1" type="noConversion"/>
  </si>
  <si>
    <t>운영충당  적립금</t>
    <phoneticPr fontId="1" type="noConversion"/>
  </si>
  <si>
    <t>환경개선  준비금</t>
    <phoneticPr fontId="1" type="noConversion"/>
  </si>
  <si>
    <r>
      <t>홍원교회 200,000</t>
    </r>
    <r>
      <rPr>
        <sz val="10.5"/>
        <color theme="1"/>
        <rFont val="맑은 고딕"/>
        <family val="3"/>
        <charset val="129"/>
      </rPr>
      <t>ⅹ12개월,</t>
    </r>
    <r>
      <rPr>
        <sz val="10.5"/>
        <color theme="1"/>
        <rFont val="맑은 고딕"/>
        <family val="3"/>
        <charset val="129"/>
        <scheme val="minor"/>
      </rPr>
      <t xml:space="preserve"> 개인 30,000</t>
    </r>
    <r>
      <rPr>
        <sz val="10.5"/>
        <color theme="1"/>
        <rFont val="맑은 고딕"/>
        <family val="3"/>
        <charset val="129"/>
      </rPr>
      <t>ⅹ12개월, 기타</t>
    </r>
    <phoneticPr fontId="1" type="noConversion"/>
  </si>
  <si>
    <t>세입.세출 예산계획서(2017년)</t>
    <phoneticPr fontId="1" type="noConversion"/>
  </si>
  <si>
    <t>(2017. 1. 1 ~ 12. 31)</t>
    <phoneticPr fontId="1" type="noConversion"/>
  </si>
  <si>
    <t>1. (회계연도) 예산서의 회계연도는 2017년 1월 1일부터 2017년 12월 31일까지이며, 자금 예산서의 의결일은 2016년 12월 19일이다.</t>
    <phoneticPr fontId="1" type="noConversion"/>
  </si>
  <si>
    <t>2017년 예산 합계</t>
    <phoneticPr fontId="1" type="noConversion"/>
  </si>
  <si>
    <t>세입부(2017년)</t>
    <phoneticPr fontId="1" type="noConversion"/>
  </si>
  <si>
    <t>세출부(2017년)</t>
    <phoneticPr fontId="1" type="noConversion"/>
  </si>
  <si>
    <t>이월금 2,400,000</t>
    <phoneticPr fontId="1" type="noConversion"/>
  </si>
  <si>
    <r>
      <t>(248,370</t>
    </r>
    <r>
      <rPr>
        <sz val="10.5"/>
        <color theme="1"/>
        <rFont val="맑은 고딕"/>
        <family val="3"/>
        <charset val="129"/>
      </rPr>
      <t>ⅹ12월)ⅹ2명, 명절위로금(14만), 월동대책비(69,550)</t>
    </r>
    <phoneticPr fontId="1" type="noConversion"/>
  </si>
  <si>
    <r>
      <t>1,000</t>
    </r>
    <r>
      <rPr>
        <sz val="10.5"/>
        <color theme="1"/>
        <rFont val="맑은 고딕"/>
        <family val="3"/>
        <charset val="129"/>
      </rPr>
      <t>ⅹ</t>
    </r>
    <r>
      <rPr>
        <sz val="10.5"/>
        <color theme="1"/>
        <rFont val="맑은 고딕"/>
        <family val="3"/>
        <charset val="129"/>
        <scheme val="minor"/>
      </rPr>
      <t>30일</t>
    </r>
    <r>
      <rPr>
        <sz val="10.5"/>
        <color theme="1"/>
        <rFont val="맑은 고딕"/>
        <family val="3"/>
        <charset val="129"/>
      </rPr>
      <t>ⅹ5</t>
    </r>
    <r>
      <rPr>
        <sz val="10.5"/>
        <color theme="1"/>
        <rFont val="맑은 고딕"/>
        <family val="3"/>
        <charset val="129"/>
        <scheme val="minor"/>
      </rPr>
      <t>명</t>
    </r>
    <r>
      <rPr>
        <sz val="10.5"/>
        <color theme="1"/>
        <rFont val="맑은 고딕"/>
        <family val="3"/>
        <charset val="129"/>
      </rPr>
      <t>ⅹ</t>
    </r>
    <r>
      <rPr>
        <sz val="10.5"/>
        <color theme="1"/>
        <rFont val="맑은 고딕"/>
        <family val="3"/>
        <charset val="129"/>
        <scheme val="minor"/>
      </rPr>
      <t>12개월   이월금 250,000</t>
    </r>
    <phoneticPr fontId="1" type="noConversion"/>
  </si>
  <si>
    <r>
      <t>5,000</t>
    </r>
    <r>
      <rPr>
        <sz val="10.5"/>
        <color theme="1"/>
        <rFont val="맑은 고딕"/>
        <family val="3"/>
        <charset val="129"/>
      </rPr>
      <t>ⅹ</t>
    </r>
    <r>
      <rPr>
        <sz val="10.5"/>
        <color theme="1"/>
        <rFont val="맑은 고딕"/>
        <family val="3"/>
        <charset val="129"/>
        <scheme val="minor"/>
      </rPr>
      <t>30일</t>
    </r>
    <r>
      <rPr>
        <sz val="10.5"/>
        <color theme="1"/>
        <rFont val="맑은 고딕"/>
        <family val="3"/>
        <charset val="129"/>
      </rPr>
      <t>ⅹ5</t>
    </r>
    <r>
      <rPr>
        <sz val="10.5"/>
        <color theme="1"/>
        <rFont val="맑은 고딕"/>
        <family val="3"/>
        <charset val="129"/>
        <scheme val="minor"/>
      </rPr>
      <t>명</t>
    </r>
    <r>
      <rPr>
        <sz val="10.5"/>
        <color theme="1"/>
        <rFont val="맑은 고딕"/>
        <family val="3"/>
        <charset val="129"/>
      </rPr>
      <t>ⅹ</t>
    </r>
    <r>
      <rPr>
        <sz val="10.5"/>
        <color theme="1"/>
        <rFont val="맑은 고딕"/>
        <family val="3"/>
        <charset val="129"/>
        <scheme val="minor"/>
      </rPr>
      <t>12개월/ 메디푸드(356,400[1명]</t>
    </r>
    <r>
      <rPr>
        <sz val="10.5"/>
        <color theme="1"/>
        <rFont val="맑은 고딕"/>
        <family val="3"/>
        <charset val="129"/>
      </rPr>
      <t>ⅹ</t>
    </r>
    <r>
      <rPr>
        <sz val="10.5"/>
        <color theme="1"/>
        <rFont val="맑은 고딕"/>
        <family val="3"/>
        <charset val="129"/>
        <scheme val="minor"/>
      </rPr>
      <t>12개월)</t>
    </r>
    <phoneticPr fontId="1" type="noConversion"/>
  </si>
  <si>
    <t>(월1,701,180ⅹ12개월=20,414,160)   이월금 9,000,000</t>
    <phoneticPr fontId="1" type="noConversion"/>
  </si>
  <si>
    <t>&lt;일   반&gt; 1등급 3명(1,588,200ⅹ3)  2등급 1명(1,473,600ⅹ1)</t>
    <phoneticPr fontId="1" type="noConversion"/>
  </si>
  <si>
    <r>
      <t>&lt;감   경&gt; 1등급 1명(1,588,200) 2등급 2명(1,473,600</t>
    </r>
    <r>
      <rPr>
        <sz val="10.5"/>
        <color theme="1"/>
        <rFont val="맑은 고딕"/>
        <family val="3"/>
        <charset val="129"/>
      </rPr>
      <t>ⅹ2)</t>
    </r>
    <r>
      <rPr>
        <sz val="10.5"/>
        <color theme="1"/>
        <rFont val="맑은 고딕"/>
        <family val="3"/>
        <charset val="129"/>
        <scheme val="minor"/>
      </rPr>
      <t xml:space="preserve">   </t>
    </r>
    <phoneticPr fontId="1" type="noConversion"/>
  </si>
  <si>
    <r>
      <t>&lt;수급자&gt; 2등급 2명 (1,473,600</t>
    </r>
    <r>
      <rPr>
        <sz val="10.5"/>
        <color theme="1"/>
        <rFont val="맑은 고딕"/>
        <family val="3"/>
        <charset val="129"/>
      </rPr>
      <t>ⅹ2)</t>
    </r>
    <phoneticPr fontId="1" type="noConversion"/>
  </si>
  <si>
    <t xml:space="preserve">              [6,238,200ⅹ12개월ⅹ80%=59,886,720]</t>
    <phoneticPr fontId="1" type="noConversion"/>
  </si>
  <si>
    <r>
      <t xml:space="preserve">              [2,947,200</t>
    </r>
    <r>
      <rPr>
        <sz val="10.5"/>
        <color theme="1"/>
        <rFont val="맑은 고딕"/>
        <family val="3"/>
        <charset val="129"/>
      </rPr>
      <t>ⅹ12개월)ⅹ100%=35,366,400]</t>
    </r>
    <phoneticPr fontId="1" type="noConversion"/>
  </si>
  <si>
    <r>
      <t xml:space="preserve">              [4,535,400</t>
    </r>
    <r>
      <rPr>
        <sz val="10.5"/>
        <color theme="1"/>
        <rFont val="맑은 고딕"/>
        <family val="3"/>
        <charset val="129"/>
      </rPr>
      <t>ⅹ12개월ⅹ90%=48,982,320]</t>
    </r>
    <phoneticPr fontId="1" type="noConversion"/>
  </si>
  <si>
    <t xml:space="preserve">       144,235,440 + 이월금 22,000,000</t>
    <phoneticPr fontId="1" type="noConversion"/>
  </si>
  <si>
    <t>1283695ⅹ12개월 + 1283695ⅹ10개월</t>
    <phoneticPr fontId="1" type="noConversion"/>
  </si>
  <si>
    <t>시설장 외 6명,  [처우개선비 10만ⅹ3명ⅹ12개월=3,600,000원]</t>
    <phoneticPr fontId="1" type="noConversion"/>
  </si>
  <si>
    <t>국민건강,10,854,800*6.12%, 장기요양 664,313* 6.55%, 국민연금7,720,240*9%,고용보험 10,854,800*0,65% +10,854,800*0,9%, 산재보험10,854,800*0,75%</t>
    <phoneticPr fontId="1" type="noConversion"/>
  </si>
  <si>
    <r>
      <t xml:space="preserve">                    [8,915,209</t>
    </r>
    <r>
      <rPr>
        <sz val="11"/>
        <color theme="1"/>
        <rFont val="맑은 고딕"/>
        <family val="3"/>
        <charset val="129"/>
      </rPr>
      <t>ⅹ</t>
    </r>
    <r>
      <rPr>
        <sz val="11"/>
        <color theme="1"/>
        <rFont val="맑은 고딕"/>
        <family val="2"/>
        <charset val="129"/>
      </rPr>
      <t>12개월(기본급) = 106,982,508원]</t>
    </r>
    <phoneticPr fontId="1" type="noConversion"/>
  </si>
  <si>
    <t xml:space="preserve">                     3,600,000 + 106,982,508 = 110,582,508원 </t>
    <phoneticPr fontId="1" type="noConversion"/>
  </si>
  <si>
    <r>
      <t xml:space="preserve">    1,238,859 </t>
    </r>
    <r>
      <rPr>
        <sz val="11"/>
        <color theme="1"/>
        <rFont val="맑은 고딕"/>
        <family val="3"/>
        <charset val="129"/>
      </rPr>
      <t>ⅹ</t>
    </r>
    <r>
      <rPr>
        <sz val="11"/>
        <color theme="1"/>
        <rFont val="맑은 고딕"/>
        <family val="2"/>
        <charset val="129"/>
      </rPr>
      <t xml:space="preserve"> 12개월 (연장, 야간, 연차)</t>
    </r>
    <phoneticPr fontId="1" type="noConversion"/>
  </si>
  <si>
    <t>특화프로그램진행도구(휴대용빔, 사무실컴퓨터, 전동침대전환장치, 직원옷장)</t>
    <phoneticPr fontId="1" type="noConversion"/>
  </si>
  <si>
    <t>장  의  비</t>
    <phoneticPr fontId="1" type="noConversion"/>
  </si>
  <si>
    <t>조의금+조화*3명</t>
    <phoneticPr fontId="1" type="noConversion"/>
  </si>
  <si>
    <t xml:space="preserve">치매프로그램(60만원), 여가프로그램(40만원), 특화프로그램(30만원)  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</si>
</sst>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</font>
    <font>
      <sz val="10.5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0" xfId="0" applyFont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4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0" fillId="2" borderId="25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right" vertical="center" indent="1"/>
    </xf>
    <xf numFmtId="0" fontId="12" fillId="0" borderId="9" xfId="0" applyFont="1" applyBorder="1" applyAlignment="1">
      <alignment horizontal="right" vertical="center" indent="1"/>
    </xf>
    <xf numFmtId="0" fontId="0" fillId="0" borderId="9" xfId="0" applyBorder="1">
      <alignment vertical="center"/>
    </xf>
    <xf numFmtId="0" fontId="0" fillId="0" borderId="49" xfId="0" applyBorder="1">
      <alignment vertical="center"/>
    </xf>
    <xf numFmtId="0" fontId="0" fillId="3" borderId="31" xfId="0" applyFill="1" applyBorder="1">
      <alignment vertical="center"/>
    </xf>
    <xf numFmtId="0" fontId="0" fillId="3" borderId="33" xfId="0" applyFill="1" applyBorder="1">
      <alignment vertical="center"/>
    </xf>
    <xf numFmtId="0" fontId="0" fillId="3" borderId="35" xfId="0" applyFill="1" applyBorder="1">
      <alignment vertical="center"/>
    </xf>
    <xf numFmtId="0" fontId="0" fillId="4" borderId="31" xfId="0" applyFill="1" applyBorder="1">
      <alignment vertical="center"/>
    </xf>
    <xf numFmtId="0" fontId="0" fillId="4" borderId="33" xfId="0" applyFill="1" applyBorder="1">
      <alignment vertical="center"/>
    </xf>
    <xf numFmtId="0" fontId="0" fillId="4" borderId="35" xfId="0" applyFill="1" applyBorder="1">
      <alignment vertical="center"/>
    </xf>
    <xf numFmtId="3" fontId="12" fillId="4" borderId="31" xfId="0" applyNumberFormat="1" applyFont="1" applyFill="1" applyBorder="1" applyAlignment="1">
      <alignment horizontal="right" vertical="center" indent="1"/>
    </xf>
    <xf numFmtId="0" fontId="12" fillId="4" borderId="34" xfId="0" applyFont="1" applyFill="1" applyBorder="1" applyAlignment="1">
      <alignment horizontal="right" vertical="center" indent="1"/>
    </xf>
    <xf numFmtId="3" fontId="0" fillId="4" borderId="31" xfId="0" applyNumberFormat="1" applyFill="1" applyBorder="1" applyAlignment="1">
      <alignment horizontal="right" vertical="center" indent="1"/>
    </xf>
    <xf numFmtId="0" fontId="0" fillId="4" borderId="34" xfId="0" applyFill="1" applyBorder="1" applyAlignment="1">
      <alignment horizontal="right" vertical="center" indent="1"/>
    </xf>
    <xf numFmtId="3" fontId="0" fillId="2" borderId="31" xfId="0" applyNumberFormat="1" applyFill="1" applyBorder="1" applyAlignment="1">
      <alignment horizontal="right" vertical="center" indent="1"/>
    </xf>
    <xf numFmtId="0" fontId="0" fillId="2" borderId="34" xfId="0" applyFill="1" applyBorder="1" applyAlignment="1">
      <alignment horizontal="right" vertical="center" indent="1"/>
    </xf>
    <xf numFmtId="3" fontId="12" fillId="2" borderId="31" xfId="0" applyNumberFormat="1" applyFont="1" applyFill="1" applyBorder="1" applyAlignment="1">
      <alignment horizontal="right" vertical="center" indent="1"/>
    </xf>
    <xf numFmtId="0" fontId="12" fillId="2" borderId="34" xfId="0" applyFont="1" applyFill="1" applyBorder="1" applyAlignment="1">
      <alignment horizontal="right" vertical="center" indent="1"/>
    </xf>
    <xf numFmtId="0" fontId="0" fillId="2" borderId="31" xfId="0" applyFill="1" applyBorder="1">
      <alignment vertical="center"/>
    </xf>
    <xf numFmtId="0" fontId="0" fillId="2" borderId="33" xfId="0" applyFill="1" applyBorder="1">
      <alignment vertical="center"/>
    </xf>
    <xf numFmtId="0" fontId="0" fillId="2" borderId="35" xfId="0" applyFill="1" applyBorder="1">
      <alignment vertical="center"/>
    </xf>
    <xf numFmtId="0" fontId="0" fillId="2" borderId="31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3" fontId="0" fillId="0" borderId="9" xfId="0" applyNumberFormat="1" applyBorder="1" applyAlignment="1">
      <alignment horizontal="right" vertical="center" indent="1"/>
    </xf>
    <xf numFmtId="0" fontId="0" fillId="0" borderId="9" xfId="0" applyBorder="1" applyAlignment="1">
      <alignment horizontal="right" vertical="center" indent="1"/>
    </xf>
    <xf numFmtId="3" fontId="0" fillId="0" borderId="10" xfId="0" applyNumberFormat="1" applyBorder="1" applyAlignment="1">
      <alignment horizontal="right" vertical="center" indent="1"/>
    </xf>
    <xf numFmtId="3" fontId="0" fillId="0" borderId="17" xfId="0" applyNumberFormat="1" applyBorder="1" applyAlignment="1">
      <alignment horizontal="right" vertical="center" indent="1"/>
    </xf>
    <xf numFmtId="3" fontId="12" fillId="0" borderId="10" xfId="0" applyNumberFormat="1" applyFont="1" applyBorder="1" applyAlignment="1">
      <alignment horizontal="right" vertical="center" indent="1"/>
    </xf>
    <xf numFmtId="3" fontId="12" fillId="0" borderId="17" xfId="0" applyNumberFormat="1" applyFont="1" applyBorder="1" applyAlignment="1">
      <alignment horizontal="right" vertical="center" indent="1"/>
    </xf>
    <xf numFmtId="0" fontId="0" fillId="0" borderId="10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3" fontId="7" fillId="3" borderId="31" xfId="0" applyNumberFormat="1" applyFont="1" applyFill="1" applyBorder="1" applyAlignment="1">
      <alignment horizontal="right" vertical="center" indent="1"/>
    </xf>
    <xf numFmtId="3" fontId="7" fillId="3" borderId="34" xfId="0" applyNumberFormat="1" applyFont="1" applyFill="1" applyBorder="1" applyAlignment="1">
      <alignment horizontal="right" vertical="center" indent="1"/>
    </xf>
    <xf numFmtId="0" fontId="7" fillId="3" borderId="34" xfId="0" applyFont="1" applyFill="1" applyBorder="1" applyAlignment="1">
      <alignment horizontal="right" vertical="center" indent="1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35" xfId="0" applyBorder="1">
      <alignment vertical="center"/>
    </xf>
    <xf numFmtId="3" fontId="12" fillId="4" borderId="34" xfId="0" applyNumberFormat="1" applyFont="1" applyFill="1" applyBorder="1" applyAlignment="1">
      <alignment horizontal="right" vertical="center" indent="1"/>
    </xf>
    <xf numFmtId="3" fontId="12" fillId="0" borderId="31" xfId="0" applyNumberFormat="1" applyFont="1" applyFill="1" applyBorder="1" applyAlignment="1">
      <alignment horizontal="right" vertical="center" indent="1"/>
    </xf>
    <xf numFmtId="3" fontId="12" fillId="0" borderId="34" xfId="0" applyNumberFormat="1" applyFont="1" applyFill="1" applyBorder="1" applyAlignment="1">
      <alignment horizontal="right" vertical="center" indent="1"/>
    </xf>
    <xf numFmtId="0" fontId="0" fillId="0" borderId="31" xfId="0" applyFill="1" applyBorder="1">
      <alignment vertical="center"/>
    </xf>
    <xf numFmtId="0" fontId="0" fillId="0" borderId="33" xfId="0" applyFill="1" applyBorder="1">
      <alignment vertical="center"/>
    </xf>
    <xf numFmtId="0" fontId="0" fillId="0" borderId="35" xfId="0" applyFill="1" applyBorder="1">
      <alignment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8" fillId="4" borderId="31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" fontId="0" fillId="0" borderId="31" xfId="0" applyNumberFormat="1" applyBorder="1" applyAlignment="1">
      <alignment horizontal="right" vertical="center" indent="1"/>
    </xf>
    <xf numFmtId="0" fontId="0" fillId="0" borderId="34" xfId="0" applyBorder="1" applyAlignment="1">
      <alignment horizontal="right" vertical="center" inden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3" fontId="0" fillId="0" borderId="11" xfId="0" applyNumberFormat="1" applyBorder="1" applyAlignment="1">
      <alignment horizontal="right" vertical="center" indent="1"/>
    </xf>
    <xf numFmtId="0" fontId="0" fillId="0" borderId="11" xfId="0" applyBorder="1" applyAlignment="1">
      <alignment horizontal="right" vertical="center" inden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3" fontId="12" fillId="0" borderId="11" xfId="0" applyNumberFormat="1" applyFont="1" applyBorder="1" applyAlignment="1">
      <alignment horizontal="right" vertical="center" indent="1"/>
    </xf>
    <xf numFmtId="0" fontId="12" fillId="0" borderId="11" xfId="0" applyFont="1" applyBorder="1" applyAlignment="1">
      <alignment horizontal="right" vertical="center" indent="1"/>
    </xf>
    <xf numFmtId="3" fontId="12" fillId="0" borderId="31" xfId="0" applyNumberFormat="1" applyFont="1" applyBorder="1" applyAlignment="1">
      <alignment horizontal="right" vertical="center" indent="1"/>
    </xf>
    <xf numFmtId="0" fontId="12" fillId="0" borderId="34" xfId="0" applyFont="1" applyBorder="1" applyAlignment="1">
      <alignment horizontal="right" vertical="center" indent="1"/>
    </xf>
    <xf numFmtId="0" fontId="8" fillId="2" borderId="31" xfId="0" applyFont="1" applyFill="1" applyBorder="1" applyAlignment="1">
      <alignment horizontal="center" vertical="center"/>
    </xf>
    <xf numFmtId="0" fontId="0" fillId="0" borderId="56" xfId="0" applyBorder="1">
      <alignment vertical="center"/>
    </xf>
    <xf numFmtId="0" fontId="0" fillId="0" borderId="43" xfId="0" applyBorder="1">
      <alignment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3" fontId="0" fillId="0" borderId="56" xfId="0" applyNumberFormat="1" applyBorder="1" applyAlignment="1">
      <alignment horizontal="right" vertical="center" indent="1"/>
    </xf>
    <xf numFmtId="0" fontId="0" fillId="0" borderId="56" xfId="0" applyBorder="1" applyAlignment="1">
      <alignment horizontal="right" vertical="center" indent="1"/>
    </xf>
    <xf numFmtId="3" fontId="12" fillId="0" borderId="56" xfId="0" applyNumberFormat="1" applyFont="1" applyBorder="1" applyAlignment="1">
      <alignment horizontal="right" vertical="center" indent="1"/>
    </xf>
    <xf numFmtId="0" fontId="12" fillId="0" borderId="56" xfId="0" applyFont="1" applyBorder="1" applyAlignment="1">
      <alignment horizontal="right" vertical="center" indent="1"/>
    </xf>
    <xf numFmtId="3" fontId="0" fillId="4" borderId="29" xfId="0" applyNumberFormat="1" applyFill="1" applyBorder="1" applyAlignment="1">
      <alignment horizontal="right" vertical="center" indent="1"/>
    </xf>
    <xf numFmtId="0" fontId="0" fillId="4" borderId="30" xfId="0" applyFill="1" applyBorder="1" applyAlignment="1">
      <alignment horizontal="right" vertical="center" indent="1"/>
    </xf>
    <xf numFmtId="0" fontId="8" fillId="2" borderId="25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4" borderId="29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3" fontId="12" fillId="4" borderId="29" xfId="0" applyNumberFormat="1" applyFont="1" applyFill="1" applyBorder="1" applyAlignment="1">
      <alignment horizontal="right" vertical="center" indent="1"/>
    </xf>
    <xf numFmtId="0" fontId="12" fillId="4" borderId="30" xfId="0" applyFont="1" applyFill="1" applyBorder="1" applyAlignment="1">
      <alignment horizontal="right" vertical="center" indent="1"/>
    </xf>
    <xf numFmtId="0" fontId="18" fillId="0" borderId="9" xfId="0" applyFont="1" applyBorder="1">
      <alignment vertical="center"/>
    </xf>
    <xf numFmtId="0" fontId="18" fillId="0" borderId="49" xfId="0" applyFont="1" applyBorder="1">
      <alignment vertical="center"/>
    </xf>
    <xf numFmtId="0" fontId="12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53" xfId="0" applyBorder="1">
      <alignment vertical="center"/>
    </xf>
    <xf numFmtId="0" fontId="0" fillId="0" borderId="17" xfId="0" applyBorder="1" applyAlignment="1">
      <alignment horizontal="right" vertical="center" indent="1"/>
    </xf>
    <xf numFmtId="3" fontId="0" fillId="0" borderId="27" xfId="0" applyNumberFormat="1" applyBorder="1" applyAlignment="1">
      <alignment horizontal="right" vertical="center" indent="1"/>
    </xf>
    <xf numFmtId="0" fontId="0" fillId="0" borderId="28" xfId="0" applyBorder="1" applyAlignment="1">
      <alignment horizontal="right" vertical="center" indent="1"/>
    </xf>
    <xf numFmtId="0" fontId="0" fillId="0" borderId="25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27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0" borderId="27" xfId="0" applyBorder="1" applyAlignment="1">
      <alignment horizontal="right" vertical="center" inden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" fontId="0" fillId="0" borderId="25" xfId="0" applyNumberFormat="1" applyBorder="1" applyAlignment="1">
      <alignment horizontal="right" vertical="center" indent="1"/>
    </xf>
    <xf numFmtId="0" fontId="0" fillId="0" borderId="26" xfId="0" applyBorder="1" applyAlignment="1">
      <alignment horizontal="right" vertical="center" indent="1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0" fillId="0" borderId="12" xfId="0" applyNumberFormat="1" applyBorder="1" applyAlignment="1">
      <alignment horizontal="right" vertical="center" indent="1"/>
    </xf>
    <xf numFmtId="0" fontId="0" fillId="0" borderId="18" xfId="0" applyBorder="1" applyAlignment="1">
      <alignment horizontal="right" vertical="center" indent="1"/>
    </xf>
    <xf numFmtId="0" fontId="0" fillId="0" borderId="12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24" xfId="0" applyBorder="1" applyAlignment="1">
      <alignment horizontal="center" vertical="center" wrapText="1"/>
    </xf>
    <xf numFmtId="3" fontId="0" fillId="0" borderId="29" xfId="0" applyNumberFormat="1" applyBorder="1" applyAlignment="1">
      <alignment horizontal="right" vertical="center" indent="1"/>
    </xf>
    <xf numFmtId="0" fontId="0" fillId="0" borderId="30" xfId="0" applyBorder="1" applyAlignment="1">
      <alignment horizontal="right" vertical="center" indent="1"/>
    </xf>
    <xf numFmtId="3" fontId="0" fillId="2" borderId="34" xfId="0" applyNumberFormat="1" applyFill="1" applyBorder="1" applyAlignment="1">
      <alignment horizontal="right" vertical="center" inden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3" fontId="0" fillId="0" borderId="40" xfId="0" applyNumberFormat="1" applyBorder="1" applyAlignment="1">
      <alignment horizontal="right" vertical="center" indent="1"/>
    </xf>
    <xf numFmtId="0" fontId="0" fillId="0" borderId="41" xfId="0" applyBorder="1" applyAlignment="1">
      <alignment horizontal="right" vertical="center" indent="1"/>
    </xf>
    <xf numFmtId="0" fontId="17" fillId="0" borderId="10" xfId="0" applyFont="1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10" fillId="0" borderId="10" xfId="0" applyFont="1" applyBorder="1">
      <alignment vertical="center"/>
    </xf>
    <xf numFmtId="0" fontId="0" fillId="0" borderId="14" xfId="0" applyBorder="1" applyAlignment="1">
      <alignment horizontal="right" vertical="center" indent="1"/>
    </xf>
    <xf numFmtId="0" fontId="0" fillId="0" borderId="16" xfId="0" applyBorder="1" applyAlignment="1">
      <alignment horizontal="right" vertical="center" inden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5" fillId="0" borderId="29" xfId="0" applyFont="1" applyBorder="1">
      <alignment vertical="center"/>
    </xf>
    <xf numFmtId="0" fontId="13" fillId="0" borderId="7" xfId="0" applyFont="1" applyBorder="1">
      <alignment vertical="center"/>
    </xf>
    <xf numFmtId="0" fontId="13" fillId="0" borderId="8" xfId="0" applyFont="1" applyBorder="1">
      <alignment vertical="center"/>
    </xf>
    <xf numFmtId="0" fontId="13" fillId="2" borderId="31" xfId="0" applyFont="1" applyFill="1" applyBorder="1">
      <alignment vertical="center"/>
    </xf>
    <xf numFmtId="0" fontId="13" fillId="2" borderId="33" xfId="0" applyFont="1" applyFill="1" applyBorder="1">
      <alignment vertical="center"/>
    </xf>
    <xf numFmtId="0" fontId="13" fillId="2" borderId="35" xfId="0" applyFont="1" applyFill="1" applyBorder="1">
      <alignment vertical="center"/>
    </xf>
    <xf numFmtId="0" fontId="15" fillId="0" borderId="12" xfId="0" applyFont="1" applyBorder="1">
      <alignment vertical="center"/>
    </xf>
    <xf numFmtId="0" fontId="13" fillId="0" borderId="54" xfId="0" applyFont="1" applyBorder="1">
      <alignment vertical="center"/>
    </xf>
    <xf numFmtId="0" fontId="13" fillId="0" borderId="55" xfId="0" applyFont="1" applyBorder="1">
      <alignment vertic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3" fontId="0" fillId="0" borderId="26" xfId="0" applyNumberFormat="1" applyBorder="1" applyAlignment="1">
      <alignment horizontal="right" vertical="center" indent="1"/>
    </xf>
    <xf numFmtId="3" fontId="0" fillId="0" borderId="28" xfId="0" applyNumberFormat="1" applyBorder="1" applyAlignment="1">
      <alignment horizontal="right" vertical="center" indent="1"/>
    </xf>
    <xf numFmtId="3" fontId="0" fillId="0" borderId="14" xfId="0" applyNumberFormat="1" applyBorder="1" applyAlignment="1">
      <alignment horizontal="right" vertical="center" indent="1"/>
    </xf>
    <xf numFmtId="3" fontId="0" fillId="0" borderId="16" xfId="0" applyNumberFormat="1" applyBorder="1" applyAlignment="1">
      <alignment horizontal="right" vertical="center" indent="1"/>
    </xf>
    <xf numFmtId="3" fontId="12" fillId="0" borderId="7" xfId="0" applyNumberFormat="1" applyFont="1" applyBorder="1" applyAlignment="1">
      <alignment horizontal="right" vertical="center" indent="1"/>
    </xf>
    <xf numFmtId="0" fontId="12" fillId="0" borderId="7" xfId="0" applyFont="1" applyBorder="1" applyAlignment="1">
      <alignment horizontal="right" vertical="center" inden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32" xfId="0" applyFont="1" applyFill="1" applyBorder="1">
      <alignment vertical="center"/>
    </xf>
    <xf numFmtId="0" fontId="13" fillId="0" borderId="8" xfId="0" applyFont="1" applyFill="1" applyBorder="1">
      <alignment vertical="center"/>
    </xf>
    <xf numFmtId="0" fontId="13" fillId="0" borderId="30" xfId="0" applyFont="1" applyFill="1" applyBorder="1">
      <alignment vertical="center"/>
    </xf>
    <xf numFmtId="3" fontId="0" fillId="2" borderId="29" xfId="0" applyNumberFormat="1" applyFill="1" applyBorder="1" applyAlignment="1">
      <alignment horizontal="right" vertical="center" indent="1"/>
    </xf>
    <xf numFmtId="0" fontId="0" fillId="2" borderId="30" xfId="0" applyFill="1" applyBorder="1" applyAlignment="1">
      <alignment horizontal="right" vertical="center" indent="1"/>
    </xf>
    <xf numFmtId="0" fontId="12" fillId="2" borderId="31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3" fillId="0" borderId="25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26" xfId="0" applyFont="1" applyBorder="1">
      <alignment vertical="center"/>
    </xf>
    <xf numFmtId="0" fontId="13" fillId="0" borderId="27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28" xfId="0" applyFont="1" applyBorder="1">
      <alignment vertical="center"/>
    </xf>
    <xf numFmtId="0" fontId="0" fillId="0" borderId="13" xfId="0" applyBorder="1" applyAlignment="1">
      <alignment horizontal="center" vertical="center"/>
    </xf>
    <xf numFmtId="3" fontId="12" fillId="0" borderId="2" xfId="0" applyNumberFormat="1" applyFont="1" applyBorder="1" applyAlignment="1">
      <alignment horizontal="right" vertical="center" indent="1"/>
    </xf>
    <xf numFmtId="0" fontId="12" fillId="0" borderId="2" xfId="0" applyFont="1" applyBorder="1" applyAlignment="1">
      <alignment horizontal="right" vertical="center" indent="1"/>
    </xf>
    <xf numFmtId="0" fontId="12" fillId="0" borderId="0" xfId="0" applyFont="1" applyBorder="1" applyAlignment="1">
      <alignment horizontal="right" vertical="center" indent="1"/>
    </xf>
    <xf numFmtId="3" fontId="12" fillId="0" borderId="42" xfId="0" applyNumberFormat="1" applyFont="1" applyBorder="1" applyAlignment="1">
      <alignment horizontal="right" vertical="center" indent="1"/>
    </xf>
    <xf numFmtId="0" fontId="12" fillId="0" borderId="42" xfId="0" applyFont="1" applyBorder="1" applyAlignment="1">
      <alignment horizontal="right" vertical="center" indent="1"/>
    </xf>
    <xf numFmtId="0" fontId="12" fillId="0" borderId="37" xfId="0" applyFont="1" applyBorder="1" applyAlignment="1">
      <alignment horizontal="right" vertical="center" indent="1"/>
    </xf>
    <xf numFmtId="0" fontId="13" fillId="0" borderId="40" xfId="0" applyFont="1" applyBorder="1">
      <alignment vertical="center"/>
    </xf>
    <xf numFmtId="0" fontId="13" fillId="0" borderId="42" xfId="0" applyFont="1" applyBorder="1">
      <alignment vertical="center"/>
    </xf>
    <xf numFmtId="0" fontId="13" fillId="0" borderId="41" xfId="0" applyFont="1" applyBorder="1">
      <alignment vertical="center"/>
    </xf>
    <xf numFmtId="0" fontId="13" fillId="0" borderId="36" xfId="0" applyFont="1" applyFill="1" applyBorder="1">
      <alignment vertical="center"/>
    </xf>
    <xf numFmtId="0" fontId="13" fillId="0" borderId="38" xfId="0" applyFont="1" applyFill="1" applyBorder="1">
      <alignment vertical="center"/>
    </xf>
    <xf numFmtId="0" fontId="13" fillId="0" borderId="16" xfId="0" applyFont="1" applyFill="1" applyBorder="1">
      <alignment vertical="center"/>
    </xf>
    <xf numFmtId="0" fontId="0" fillId="0" borderId="7" xfId="0" applyBorder="1">
      <alignment vertical="center"/>
    </xf>
    <xf numFmtId="0" fontId="5" fillId="0" borderId="0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3" fontId="5" fillId="0" borderId="63" xfId="0" applyNumberFormat="1" applyFont="1" applyBorder="1" applyAlignment="1">
      <alignment horizontal="center" vertical="center"/>
    </xf>
    <xf numFmtId="3" fontId="5" fillId="0" borderId="64" xfId="0" applyNumberFormat="1" applyFont="1" applyBorder="1" applyAlignment="1">
      <alignment horizontal="center" vertical="center"/>
    </xf>
    <xf numFmtId="3" fontId="5" fillId="0" borderId="6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41" xfId="0" applyNumberFormat="1" applyBorder="1" applyAlignment="1">
      <alignment horizontal="right" vertical="center" indent="1"/>
    </xf>
    <xf numFmtId="0" fontId="0" fillId="0" borderId="40" xfId="0" applyBorder="1">
      <alignment vertical="center"/>
    </xf>
    <xf numFmtId="0" fontId="0" fillId="0" borderId="42" xfId="0" applyBorder="1">
      <alignment vertical="center"/>
    </xf>
    <xf numFmtId="0" fontId="0" fillId="0" borderId="52" xfId="0" applyBorder="1">
      <alignment vertical="center"/>
    </xf>
    <xf numFmtId="0" fontId="0" fillId="0" borderId="14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3" fontId="0" fillId="2" borderId="25" xfId="0" applyNumberFormat="1" applyFill="1" applyBorder="1" applyAlignment="1">
      <alignment horizontal="right" vertical="center" indent="1"/>
    </xf>
    <xf numFmtId="3" fontId="0" fillId="2" borderId="26" xfId="0" applyNumberFormat="1" applyFill="1" applyBorder="1" applyAlignment="1">
      <alignment horizontal="right" vertical="center" indent="1"/>
    </xf>
    <xf numFmtId="0" fontId="13" fillId="2" borderId="25" xfId="0" applyFont="1" applyFill="1" applyBorder="1">
      <alignment vertical="center"/>
    </xf>
    <xf numFmtId="0" fontId="13" fillId="2" borderId="2" xfId="0" applyFont="1" applyFill="1" applyBorder="1">
      <alignment vertical="center"/>
    </xf>
    <xf numFmtId="0" fontId="13" fillId="2" borderId="3" xfId="0" applyFont="1" applyFill="1" applyBorder="1">
      <alignment vertical="center"/>
    </xf>
    <xf numFmtId="0" fontId="13" fillId="0" borderId="5" xfId="0" applyFont="1" applyBorder="1">
      <alignment vertical="center"/>
    </xf>
    <xf numFmtId="0" fontId="13" fillId="0" borderId="31" xfId="0" applyFont="1" applyBorder="1">
      <alignment vertical="center"/>
    </xf>
    <xf numFmtId="0" fontId="12" fillId="0" borderId="33" xfId="0" applyFont="1" applyBorder="1">
      <alignment vertical="center"/>
    </xf>
    <xf numFmtId="0" fontId="12" fillId="0" borderId="35" xfId="0" applyFont="1" applyBorder="1">
      <alignment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3" fontId="0" fillId="0" borderId="44" xfId="0" applyNumberFormat="1" applyBorder="1" applyAlignment="1">
      <alignment horizontal="right" vertical="center" indent="1"/>
    </xf>
    <xf numFmtId="0" fontId="0" fillId="0" borderId="45" xfId="0" applyBorder="1" applyAlignment="1">
      <alignment horizontal="right" vertical="center" indent="1"/>
    </xf>
    <xf numFmtId="0" fontId="12" fillId="0" borderId="33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3" fontId="0" fillId="0" borderId="31" xfId="0" applyNumberFormat="1" applyFill="1" applyBorder="1" applyAlignment="1">
      <alignment horizontal="right" vertical="center" indent="1"/>
    </xf>
    <xf numFmtId="3" fontId="0" fillId="0" borderId="34" xfId="0" applyNumberFormat="1" applyFill="1" applyBorder="1" applyAlignment="1">
      <alignment horizontal="right" vertical="center" indent="1"/>
    </xf>
    <xf numFmtId="0" fontId="13" fillId="0" borderId="31" xfId="0" applyFont="1" applyFill="1" applyBorder="1">
      <alignment vertical="center"/>
    </xf>
    <xf numFmtId="0" fontId="13" fillId="0" borderId="33" xfId="0" applyFont="1" applyFill="1" applyBorder="1">
      <alignment vertical="center"/>
    </xf>
    <xf numFmtId="0" fontId="13" fillId="0" borderId="35" xfId="0" applyFont="1" applyFill="1" applyBorder="1">
      <alignment vertical="center"/>
    </xf>
    <xf numFmtId="3" fontId="15" fillId="0" borderId="12" xfId="0" applyNumberFormat="1" applyFont="1" applyBorder="1" applyAlignment="1">
      <alignment horizontal="left" vertical="center"/>
    </xf>
    <xf numFmtId="0" fontId="13" fillId="0" borderId="54" xfId="0" applyFont="1" applyBorder="1" applyAlignment="1">
      <alignment horizontal="left" vertical="center"/>
    </xf>
    <xf numFmtId="0" fontId="13" fillId="0" borderId="55" xfId="0" applyFont="1" applyBorder="1" applyAlignment="1">
      <alignment horizontal="left" vertical="center"/>
    </xf>
    <xf numFmtId="0" fontId="13" fillId="0" borderId="25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14" xfId="0" applyFont="1" applyBorder="1">
      <alignment vertical="center"/>
    </xf>
    <xf numFmtId="0" fontId="13" fillId="0" borderId="37" xfId="0" applyFont="1" applyBorder="1">
      <alignment vertical="center"/>
    </xf>
    <xf numFmtId="0" fontId="13" fillId="0" borderId="38" xfId="0" applyFont="1" applyBorder="1">
      <alignment vertical="center"/>
    </xf>
    <xf numFmtId="0" fontId="0" fillId="0" borderId="44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29" xfId="0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/>
    </xf>
    <xf numFmtId="3" fontId="0" fillId="4" borderId="34" xfId="0" applyNumberFormat="1" applyFill="1" applyBorder="1" applyAlignment="1">
      <alignment horizontal="right" vertical="center" indent="1"/>
    </xf>
    <xf numFmtId="0" fontId="19" fillId="0" borderId="12" xfId="0" applyFont="1" applyBorder="1" applyAlignment="1">
      <alignment vertical="center"/>
    </xf>
    <xf numFmtId="0" fontId="20" fillId="0" borderId="54" xfId="0" applyFont="1" applyBorder="1" applyAlignment="1">
      <alignment vertical="center"/>
    </xf>
    <xf numFmtId="0" fontId="20" fillId="0" borderId="55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8"/>
  <sheetViews>
    <sheetView tabSelected="1" view="pageLayout" topLeftCell="A28" zoomScale="150" zoomScalePageLayoutView="150" workbookViewId="0">
      <selection activeCell="I118" sqref="I118:M118"/>
    </sheetView>
  </sheetViews>
  <sheetFormatPr defaultRowHeight="16.5"/>
  <cols>
    <col min="1" max="1" width="9" style="1"/>
    <col min="3" max="3" width="9" customWidth="1"/>
    <col min="4" max="4" width="7.5" customWidth="1"/>
    <col min="5" max="5" width="9" customWidth="1"/>
    <col min="6" max="6" width="7" customWidth="1"/>
    <col min="7" max="7" width="9" customWidth="1"/>
    <col min="8" max="8" width="7.75" customWidth="1"/>
    <col min="9" max="9" width="9" customWidth="1"/>
    <col min="10" max="10" width="8.375" customWidth="1"/>
    <col min="11" max="12" width="9" customWidth="1"/>
    <col min="13" max="13" width="15.875" customWidth="1"/>
    <col min="14" max="18" width="9" hidden="1" customWidth="1"/>
  </cols>
  <sheetData>
    <row r="1" spans="1:18" ht="24" customHeight="1">
      <c r="A1" s="242" t="s">
        <v>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8" ht="24" customHeight="1">
      <c r="A2"/>
      <c r="C2" s="2"/>
      <c r="D2" s="2"/>
      <c r="E2" s="2"/>
      <c r="F2" s="2"/>
      <c r="G2" s="2"/>
    </row>
    <row r="3" spans="1:18" ht="24" customHeight="1">
      <c r="A3"/>
      <c r="C3" s="2"/>
      <c r="D3" s="2"/>
      <c r="E3" s="2"/>
      <c r="F3" s="2"/>
      <c r="G3" s="2"/>
    </row>
    <row r="4" spans="1:18" ht="24" customHeight="1">
      <c r="A4"/>
      <c r="C4" s="2"/>
      <c r="D4" s="2"/>
      <c r="E4" s="2"/>
      <c r="F4" s="2"/>
      <c r="G4" s="2"/>
    </row>
    <row r="6" spans="1:18" ht="31.5">
      <c r="A6" s="243" t="s">
        <v>99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12"/>
      <c r="Q6" s="12"/>
      <c r="R6" s="12"/>
    </row>
    <row r="7" spans="1:18" ht="20.25">
      <c r="A7" s="244" t="s">
        <v>100</v>
      </c>
      <c r="B7" s="244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4"/>
      <c r="Q7" s="244"/>
      <c r="R7" s="244"/>
    </row>
    <row r="24" spans="1:18" ht="26.25">
      <c r="A24" s="245" t="s">
        <v>0</v>
      </c>
      <c r="B24" s="245"/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</row>
    <row r="26" spans="1:18" ht="17.25">
      <c r="A26" s="250" t="s">
        <v>62</v>
      </c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  <c r="N26" s="250"/>
      <c r="O26" s="250"/>
      <c r="P26" s="250"/>
      <c r="Q26" s="250"/>
      <c r="R26" s="250"/>
    </row>
    <row r="27" spans="1:18" ht="17.25" customHeight="1">
      <c r="A27" s="17"/>
    </row>
    <row r="28" spans="1:18" s="3" customFormat="1" ht="17.25" customHeight="1">
      <c r="A28" s="251" t="s">
        <v>101</v>
      </c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</row>
    <row r="29" spans="1:18" s="3" customFormat="1" ht="17.25"/>
    <row r="30" spans="1:18" s="4" customFormat="1" ht="17.25">
      <c r="A30" s="252" t="s">
        <v>63</v>
      </c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</row>
    <row r="31" spans="1:18" s="3" customFormat="1" ht="18" thickBot="1"/>
    <row r="32" spans="1:18" s="3" customFormat="1" ht="18" thickBot="1">
      <c r="B32" s="246" t="s">
        <v>64</v>
      </c>
      <c r="C32" s="247"/>
      <c r="D32" s="248" t="s">
        <v>65</v>
      </c>
      <c r="E32" s="249"/>
      <c r="F32" s="249"/>
      <c r="G32" s="247"/>
      <c r="H32" s="248" t="s">
        <v>66</v>
      </c>
      <c r="I32" s="249"/>
      <c r="J32" s="249"/>
      <c r="K32" s="249"/>
      <c r="L32" s="21"/>
      <c r="M32" s="22"/>
    </row>
    <row r="33" spans="1:18" s="3" customFormat="1" ht="18.75" thickTop="1" thickBot="1">
      <c r="B33" s="253" t="s">
        <v>102</v>
      </c>
      <c r="C33" s="254"/>
      <c r="D33" s="255">
        <v>250903129</v>
      </c>
      <c r="E33" s="256"/>
      <c r="F33" s="256"/>
      <c r="G33" s="257"/>
      <c r="H33" s="255">
        <v>250903129</v>
      </c>
      <c r="I33" s="256"/>
      <c r="J33" s="256"/>
      <c r="K33" s="256"/>
      <c r="L33" s="23"/>
      <c r="M33" s="24"/>
    </row>
    <row r="34" spans="1:18" s="3" customFormat="1" ht="17.25"/>
    <row r="35" spans="1:18" s="3" customFormat="1" ht="17.25">
      <c r="A35" s="211" t="s">
        <v>67</v>
      </c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</row>
    <row r="36" spans="1:18" s="3" customFormat="1" ht="17.25">
      <c r="A36" s="211" t="s">
        <v>68</v>
      </c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</row>
    <row r="37" spans="1:18" s="3" customFormat="1" ht="17.25">
      <c r="A37" s="211" t="s">
        <v>69</v>
      </c>
      <c r="B37" s="211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11"/>
      <c r="Q37" s="211"/>
      <c r="R37" s="211"/>
    </row>
    <row r="38" spans="1:18" s="3" customFormat="1" ht="17.25">
      <c r="A38" s="240" t="s">
        <v>70</v>
      </c>
      <c r="B38" s="240"/>
      <c r="C38" s="240"/>
      <c r="D38" s="240"/>
      <c r="E38" s="240"/>
      <c r="F38" s="240"/>
      <c r="G38" s="240"/>
      <c r="H38" s="240"/>
      <c r="I38" s="240"/>
      <c r="J38" s="240"/>
      <c r="K38" s="240"/>
      <c r="L38" s="240"/>
      <c r="M38" s="240"/>
      <c r="N38" s="240"/>
      <c r="O38" s="240"/>
      <c r="P38" s="240"/>
      <c r="Q38" s="240"/>
      <c r="R38" s="240"/>
    </row>
    <row r="39" spans="1:18" s="3" customFormat="1" ht="17.25"/>
    <row r="40" spans="1:18" s="3" customFormat="1" ht="17.25">
      <c r="A40" s="240" t="s">
        <v>71</v>
      </c>
      <c r="B40" s="240"/>
      <c r="C40" s="240"/>
      <c r="D40" s="240"/>
      <c r="E40" s="240"/>
      <c r="F40" s="240"/>
      <c r="G40" s="240"/>
      <c r="H40" s="240"/>
      <c r="I40" s="240"/>
      <c r="J40" s="240"/>
      <c r="K40" s="240"/>
      <c r="L40" s="240"/>
      <c r="M40" s="240"/>
      <c r="N40" s="240"/>
      <c r="O40" s="240"/>
      <c r="P40" s="240"/>
      <c r="Q40" s="240"/>
      <c r="R40" s="240"/>
    </row>
    <row r="41" spans="1:18" s="3" customFormat="1" ht="17.25"/>
    <row r="42" spans="1:18">
      <c r="A42" s="17"/>
    </row>
    <row r="43" spans="1:18">
      <c r="A43" s="17"/>
    </row>
    <row r="44" spans="1:18">
      <c r="A44" s="17"/>
    </row>
    <row r="45" spans="1:18">
      <c r="A45" s="17"/>
    </row>
    <row r="46" spans="1:18">
      <c r="A46" s="17"/>
    </row>
    <row r="47" spans="1:18">
      <c r="A47" s="17"/>
    </row>
    <row r="48" spans="1:18">
      <c r="A48" s="17"/>
    </row>
    <row r="49" spans="1:16">
      <c r="A49" s="17"/>
    </row>
    <row r="50" spans="1:16">
      <c r="A50" s="17"/>
    </row>
    <row r="51" spans="1:16">
      <c r="A51" s="17"/>
    </row>
    <row r="52" spans="1:16">
      <c r="A52" s="17"/>
    </row>
    <row r="53" spans="1:16">
      <c r="A53" s="17"/>
    </row>
    <row r="54" spans="1:16" ht="17.25">
      <c r="A54" s="250" t="s">
        <v>2</v>
      </c>
      <c r="B54" s="250"/>
      <c r="C54" s="250"/>
      <c r="D54" s="250"/>
      <c r="E54" s="258"/>
      <c r="F54" s="258"/>
      <c r="G54" s="258"/>
      <c r="H54" s="258"/>
      <c r="I54" s="258"/>
      <c r="J54" s="258"/>
      <c r="K54" s="258"/>
      <c r="L54" s="258"/>
      <c r="M54" s="258"/>
      <c r="N54" s="258"/>
      <c r="O54" s="258"/>
      <c r="P54" s="258"/>
    </row>
    <row r="55" spans="1:16" ht="17.25" thickBot="1">
      <c r="A55" s="239" t="s">
        <v>103</v>
      </c>
      <c r="B55" s="239"/>
    </row>
    <row r="56" spans="1:16" ht="17.100000000000001" customHeight="1">
      <c r="A56" s="241" t="s">
        <v>3</v>
      </c>
      <c r="B56" s="200"/>
      <c r="C56" s="200"/>
      <c r="D56" s="200"/>
      <c r="E56" s="152" t="s">
        <v>72</v>
      </c>
      <c r="F56" s="153"/>
      <c r="G56" s="200" t="s">
        <v>73</v>
      </c>
      <c r="H56" s="200"/>
      <c r="I56" s="152" t="s">
        <v>7</v>
      </c>
      <c r="J56" s="200"/>
      <c r="K56" s="200"/>
      <c r="L56" s="200"/>
      <c r="M56" s="153"/>
      <c r="N56" s="5"/>
      <c r="O56" s="5"/>
      <c r="P56" s="6"/>
    </row>
    <row r="57" spans="1:16" ht="17.100000000000001" customHeight="1" thickBot="1">
      <c r="A57" s="33" t="s">
        <v>4</v>
      </c>
      <c r="B57" s="32" t="s">
        <v>5</v>
      </c>
      <c r="C57" s="100" t="s">
        <v>6</v>
      </c>
      <c r="D57" s="156"/>
      <c r="E57" s="209"/>
      <c r="F57" s="210"/>
      <c r="G57" s="202"/>
      <c r="H57" s="202"/>
      <c r="I57" s="209"/>
      <c r="J57" s="202"/>
      <c r="K57" s="202"/>
      <c r="L57" s="202"/>
      <c r="M57" s="210"/>
      <c r="N57" s="10"/>
      <c r="O57" s="10"/>
      <c r="P57" s="11"/>
    </row>
    <row r="58" spans="1:16" ht="16.350000000000001" customHeight="1">
      <c r="A58" s="114" t="s">
        <v>20</v>
      </c>
      <c r="B58" s="112" t="s">
        <v>8</v>
      </c>
      <c r="C58" s="226" t="s">
        <v>8</v>
      </c>
      <c r="D58" s="177"/>
      <c r="E58" s="154">
        <v>26276840</v>
      </c>
      <c r="F58" s="155"/>
      <c r="G58" s="227">
        <v>29414160</v>
      </c>
      <c r="H58" s="228"/>
      <c r="I58" s="220" t="s">
        <v>81</v>
      </c>
      <c r="J58" s="221"/>
      <c r="K58" s="221"/>
      <c r="L58" s="221"/>
      <c r="M58" s="222"/>
      <c r="N58" s="7"/>
      <c r="O58" s="7"/>
      <c r="P58" s="8"/>
    </row>
    <row r="59" spans="1:16" ht="16.350000000000001" customHeight="1">
      <c r="A59" s="115"/>
      <c r="B59" s="113"/>
      <c r="C59" s="99"/>
      <c r="D59" s="87"/>
      <c r="E59" s="151"/>
      <c r="F59" s="138"/>
      <c r="G59" s="229"/>
      <c r="H59" s="229"/>
      <c r="I59" s="223" t="s">
        <v>109</v>
      </c>
      <c r="J59" s="224"/>
      <c r="K59" s="224"/>
      <c r="L59" s="224"/>
      <c r="M59" s="225"/>
      <c r="N59" s="7"/>
      <c r="O59" s="7"/>
      <c r="P59" s="8"/>
    </row>
    <row r="60" spans="1:16" ht="16.350000000000001" customHeight="1">
      <c r="A60" s="115"/>
      <c r="B60" s="113"/>
      <c r="C60" s="99" t="s">
        <v>9</v>
      </c>
      <c r="D60" s="87"/>
      <c r="E60" s="169">
        <v>16676000</v>
      </c>
      <c r="F60" s="170"/>
      <c r="G60" s="230">
        <v>15676800</v>
      </c>
      <c r="H60" s="231"/>
      <c r="I60" s="233" t="s">
        <v>108</v>
      </c>
      <c r="J60" s="234"/>
      <c r="K60" s="234"/>
      <c r="L60" s="234"/>
      <c r="M60" s="235"/>
      <c r="N60" s="7"/>
      <c r="O60" s="7"/>
      <c r="P60" s="8"/>
    </row>
    <row r="61" spans="1:16" ht="16.350000000000001" customHeight="1">
      <c r="A61" s="115"/>
      <c r="B61" s="113"/>
      <c r="C61" s="99"/>
      <c r="D61" s="87"/>
      <c r="E61" s="175"/>
      <c r="F61" s="176"/>
      <c r="G61" s="232"/>
      <c r="H61" s="232"/>
      <c r="I61" s="236" t="s">
        <v>105</v>
      </c>
      <c r="J61" s="237"/>
      <c r="K61" s="237"/>
      <c r="L61" s="237"/>
      <c r="M61" s="238"/>
      <c r="N61" s="7"/>
      <c r="O61" s="7"/>
      <c r="P61" s="8"/>
    </row>
    <row r="62" spans="1:16" ht="17.100000000000001" customHeight="1" thickBot="1">
      <c r="A62" s="115"/>
      <c r="B62" s="163"/>
      <c r="C62" s="100" t="s">
        <v>10</v>
      </c>
      <c r="D62" s="156"/>
      <c r="E62" s="164">
        <v>2310000</v>
      </c>
      <c r="F62" s="165"/>
      <c r="G62" s="198">
        <v>2050000</v>
      </c>
      <c r="H62" s="199"/>
      <c r="I62" s="212" t="s">
        <v>107</v>
      </c>
      <c r="J62" s="213"/>
      <c r="K62" s="213"/>
      <c r="L62" s="213"/>
      <c r="M62" s="214"/>
      <c r="N62" s="7"/>
      <c r="O62" s="7"/>
      <c r="P62" s="8"/>
    </row>
    <row r="63" spans="1:16" ht="17.100000000000001" customHeight="1" thickBot="1">
      <c r="A63" s="116"/>
      <c r="B63" s="101" t="s">
        <v>11</v>
      </c>
      <c r="C63" s="102"/>
      <c r="D63" s="102"/>
      <c r="E63" s="215">
        <f>E58+E60+E62</f>
        <v>45262840</v>
      </c>
      <c r="F63" s="216"/>
      <c r="G63" s="52">
        <f>G62+G60+G58</f>
        <v>47140960</v>
      </c>
      <c r="H63" s="53"/>
      <c r="I63" s="217"/>
      <c r="J63" s="218"/>
      <c r="K63" s="218"/>
      <c r="L63" s="218"/>
      <c r="M63" s="219"/>
      <c r="N63" s="7"/>
      <c r="O63" s="7"/>
      <c r="P63" s="8"/>
    </row>
    <row r="64" spans="1:16" ht="17.100000000000001" customHeight="1" thickBot="1">
      <c r="A64" s="114" t="s">
        <v>83</v>
      </c>
      <c r="B64" s="13" t="s">
        <v>12</v>
      </c>
      <c r="C64" s="152" t="s">
        <v>13</v>
      </c>
      <c r="D64" s="153"/>
      <c r="E64" s="89">
        <v>6066640</v>
      </c>
      <c r="F64" s="90"/>
      <c r="G64" s="107">
        <v>6170430</v>
      </c>
      <c r="H64" s="108"/>
      <c r="I64" s="274" t="s">
        <v>106</v>
      </c>
      <c r="J64" s="275"/>
      <c r="K64" s="275"/>
      <c r="L64" s="275"/>
      <c r="M64" s="276"/>
      <c r="N64" s="7"/>
      <c r="O64" s="7"/>
      <c r="P64" s="8"/>
    </row>
    <row r="65" spans="1:16" ht="17.100000000000001" customHeight="1" thickBot="1">
      <c r="A65" s="116"/>
      <c r="B65" s="109" t="s">
        <v>11</v>
      </c>
      <c r="C65" s="58"/>
      <c r="D65" s="150"/>
      <c r="E65" s="50">
        <f>E64</f>
        <v>6066640</v>
      </c>
      <c r="F65" s="51"/>
      <c r="G65" s="52">
        <f>G64</f>
        <v>6170430</v>
      </c>
      <c r="H65" s="53"/>
      <c r="I65" s="54"/>
      <c r="J65" s="55"/>
      <c r="K65" s="55"/>
      <c r="L65" s="55"/>
      <c r="M65" s="56"/>
      <c r="N65" s="7"/>
      <c r="O65" s="7"/>
      <c r="P65" s="8"/>
    </row>
    <row r="66" spans="1:16" ht="17.100000000000001" customHeight="1">
      <c r="A66" s="114" t="s">
        <v>82</v>
      </c>
      <c r="B66" s="112" t="s">
        <v>17</v>
      </c>
      <c r="C66" s="277" t="s">
        <v>14</v>
      </c>
      <c r="D66" s="278"/>
      <c r="E66" s="279">
        <v>0</v>
      </c>
      <c r="F66" s="280"/>
      <c r="G66" s="279">
        <v>0</v>
      </c>
      <c r="H66" s="280"/>
      <c r="I66" s="297"/>
      <c r="J66" s="298"/>
      <c r="K66" s="298"/>
      <c r="L66" s="298"/>
      <c r="M66" s="299"/>
      <c r="N66" s="7"/>
      <c r="O66" s="7"/>
      <c r="P66" s="8"/>
    </row>
    <row r="67" spans="1:16" ht="17.100000000000001" customHeight="1" thickBot="1">
      <c r="A67" s="115"/>
      <c r="B67" s="163"/>
      <c r="C67" s="209" t="s">
        <v>15</v>
      </c>
      <c r="D67" s="210"/>
      <c r="E67" s="164">
        <v>3100000</v>
      </c>
      <c r="F67" s="165"/>
      <c r="G67" s="164">
        <v>3100000</v>
      </c>
      <c r="H67" s="165"/>
      <c r="I67" s="179" t="s">
        <v>98</v>
      </c>
      <c r="J67" s="180"/>
      <c r="K67" s="180"/>
      <c r="L67" s="180"/>
      <c r="M67" s="181"/>
      <c r="N67" s="7"/>
      <c r="O67" s="7"/>
      <c r="P67" s="8"/>
    </row>
    <row r="68" spans="1:16" ht="17.100000000000001" customHeight="1" thickBot="1">
      <c r="A68" s="116"/>
      <c r="B68" s="109" t="s">
        <v>11</v>
      </c>
      <c r="C68" s="58"/>
      <c r="D68" s="150"/>
      <c r="E68" s="50">
        <f>E67+E66</f>
        <v>3100000</v>
      </c>
      <c r="F68" s="166"/>
      <c r="G68" s="50">
        <f>G67+G66</f>
        <v>3100000</v>
      </c>
      <c r="H68" s="51"/>
      <c r="I68" s="182"/>
      <c r="J68" s="183"/>
      <c r="K68" s="183"/>
      <c r="L68" s="183"/>
      <c r="M68" s="184"/>
      <c r="N68" s="7"/>
      <c r="O68" s="7"/>
      <c r="P68" s="8"/>
    </row>
    <row r="69" spans="1:16" ht="17.100000000000001" customHeight="1">
      <c r="A69" s="114" t="s">
        <v>21</v>
      </c>
      <c r="B69" s="112" t="s">
        <v>21</v>
      </c>
      <c r="C69" s="188" t="s">
        <v>22</v>
      </c>
      <c r="D69" s="189"/>
      <c r="E69" s="154">
        <v>154741560</v>
      </c>
      <c r="F69" s="194"/>
      <c r="G69" s="154">
        <v>166235440</v>
      </c>
      <c r="H69" s="194"/>
      <c r="I69" s="291" t="s">
        <v>110</v>
      </c>
      <c r="J69" s="292"/>
      <c r="K69" s="292"/>
      <c r="L69" s="292"/>
      <c r="M69" s="293"/>
      <c r="N69" s="7"/>
      <c r="O69" s="7"/>
      <c r="P69" s="8"/>
    </row>
    <row r="70" spans="1:16" ht="17.100000000000001" customHeight="1">
      <c r="A70" s="115"/>
      <c r="B70" s="113"/>
      <c r="C70" s="190"/>
      <c r="D70" s="191"/>
      <c r="E70" s="137"/>
      <c r="F70" s="195"/>
      <c r="G70" s="137"/>
      <c r="H70" s="195"/>
      <c r="I70" s="223" t="s">
        <v>113</v>
      </c>
      <c r="J70" s="224"/>
      <c r="K70" s="224"/>
      <c r="L70" s="224"/>
      <c r="M70" s="273"/>
      <c r="N70" s="7"/>
      <c r="O70" s="7"/>
      <c r="P70" s="8"/>
    </row>
    <row r="71" spans="1:16" ht="17.100000000000001" customHeight="1">
      <c r="A71" s="115"/>
      <c r="B71" s="113"/>
      <c r="C71" s="190"/>
      <c r="D71" s="191"/>
      <c r="E71" s="137"/>
      <c r="F71" s="195"/>
      <c r="G71" s="137"/>
      <c r="H71" s="195"/>
      <c r="I71" s="223" t="s">
        <v>111</v>
      </c>
      <c r="J71" s="224"/>
      <c r="K71" s="224"/>
      <c r="L71" s="224"/>
      <c r="M71" s="273"/>
      <c r="N71" s="18"/>
      <c r="O71" s="18"/>
      <c r="P71" s="19"/>
    </row>
    <row r="72" spans="1:16" ht="17.100000000000001" customHeight="1">
      <c r="A72" s="115"/>
      <c r="B72" s="113"/>
      <c r="C72" s="190"/>
      <c r="D72" s="191"/>
      <c r="E72" s="137"/>
      <c r="F72" s="195"/>
      <c r="G72" s="137"/>
      <c r="H72" s="195"/>
      <c r="I72" s="223" t="s">
        <v>115</v>
      </c>
      <c r="J72" s="224"/>
      <c r="K72" s="224"/>
      <c r="L72" s="224"/>
      <c r="M72" s="273"/>
      <c r="N72" s="7"/>
      <c r="O72" s="7"/>
      <c r="P72" s="8"/>
    </row>
    <row r="73" spans="1:16" ht="17.100000000000001" customHeight="1">
      <c r="A73" s="115"/>
      <c r="B73" s="113"/>
      <c r="C73" s="190"/>
      <c r="D73" s="191"/>
      <c r="E73" s="137"/>
      <c r="F73" s="195"/>
      <c r="G73" s="137"/>
      <c r="H73" s="195"/>
      <c r="I73" s="223" t="s">
        <v>112</v>
      </c>
      <c r="J73" s="224"/>
      <c r="K73" s="224"/>
      <c r="L73" s="224"/>
      <c r="M73" s="273"/>
      <c r="N73" s="7"/>
      <c r="O73" s="7"/>
      <c r="P73" s="8"/>
    </row>
    <row r="74" spans="1:16" ht="14.1" customHeight="1">
      <c r="A74" s="115"/>
      <c r="B74" s="113"/>
      <c r="C74" s="190"/>
      <c r="D74" s="191"/>
      <c r="E74" s="137"/>
      <c r="F74" s="195"/>
      <c r="G74" s="137"/>
      <c r="H74" s="195"/>
      <c r="I74" s="223" t="s">
        <v>114</v>
      </c>
      <c r="J74" s="224"/>
      <c r="K74" s="224"/>
      <c r="L74" s="224"/>
      <c r="M74" s="273"/>
      <c r="N74" s="7"/>
      <c r="O74" s="7"/>
      <c r="P74" s="8"/>
    </row>
    <row r="75" spans="1:16" ht="17.100000000000001" customHeight="1">
      <c r="A75" s="115"/>
      <c r="B75" s="113"/>
      <c r="C75" s="192"/>
      <c r="D75" s="193"/>
      <c r="E75" s="196"/>
      <c r="F75" s="197"/>
      <c r="G75" s="196"/>
      <c r="H75" s="197"/>
      <c r="I75" s="294" t="s">
        <v>116</v>
      </c>
      <c r="J75" s="295"/>
      <c r="K75" s="295"/>
      <c r="L75" s="295"/>
      <c r="M75" s="296"/>
      <c r="N75" s="7"/>
      <c r="O75" s="7"/>
      <c r="P75" s="8"/>
    </row>
    <row r="76" spans="1:16" ht="17.100000000000001" customHeight="1" thickBot="1">
      <c r="A76" s="115"/>
      <c r="B76" s="163"/>
      <c r="C76" s="209" t="s">
        <v>16</v>
      </c>
      <c r="D76" s="210"/>
      <c r="E76" s="164">
        <v>12437000</v>
      </c>
      <c r="F76" s="165"/>
      <c r="G76" s="164">
        <v>28241299</v>
      </c>
      <c r="H76" s="165"/>
      <c r="I76" s="288" t="s">
        <v>117</v>
      </c>
      <c r="J76" s="289"/>
      <c r="K76" s="289"/>
      <c r="L76" s="289"/>
      <c r="M76" s="290"/>
      <c r="N76" s="7"/>
      <c r="O76" s="7"/>
      <c r="P76" s="8"/>
    </row>
    <row r="77" spans="1:16" ht="17.100000000000001" customHeight="1" thickBot="1">
      <c r="A77" s="115"/>
      <c r="B77" s="124" t="s">
        <v>11</v>
      </c>
      <c r="C77" s="266"/>
      <c r="D77" s="267"/>
      <c r="E77" s="268">
        <f>E76+E69</f>
        <v>167178560</v>
      </c>
      <c r="F77" s="269"/>
      <c r="G77" s="268">
        <f>G76+G69</f>
        <v>194476739</v>
      </c>
      <c r="H77" s="269"/>
      <c r="I77" s="270"/>
      <c r="J77" s="271"/>
      <c r="K77" s="271"/>
      <c r="L77" s="271"/>
      <c r="M77" s="272"/>
      <c r="N77" s="7"/>
      <c r="O77" s="7"/>
      <c r="P77" s="8"/>
    </row>
    <row r="78" spans="1:16" ht="17.100000000000001" customHeight="1" thickBot="1">
      <c r="A78" s="114" t="s">
        <v>84</v>
      </c>
      <c r="B78" s="34" t="s">
        <v>84</v>
      </c>
      <c r="C78" s="281" t="s">
        <v>86</v>
      </c>
      <c r="D78" s="282"/>
      <c r="E78" s="283">
        <v>15000</v>
      </c>
      <c r="F78" s="284"/>
      <c r="G78" s="283">
        <v>15000</v>
      </c>
      <c r="H78" s="284"/>
      <c r="I78" s="285"/>
      <c r="J78" s="286"/>
      <c r="K78" s="286"/>
      <c r="L78" s="286"/>
      <c r="M78" s="287"/>
      <c r="N78" s="30"/>
      <c r="O78" s="30"/>
      <c r="P78" s="31"/>
    </row>
    <row r="79" spans="1:16" ht="17.100000000000001" customHeight="1" thickBot="1">
      <c r="A79" s="116"/>
      <c r="B79" s="25"/>
      <c r="C79" s="25" t="s">
        <v>85</v>
      </c>
      <c r="D79" s="26"/>
      <c r="E79" s="50">
        <f>E78</f>
        <v>15000</v>
      </c>
      <c r="F79" s="166"/>
      <c r="G79" s="50">
        <f>G78</f>
        <v>15000</v>
      </c>
      <c r="H79" s="166"/>
      <c r="I79" s="27"/>
      <c r="J79" s="28"/>
      <c r="K79" s="28"/>
      <c r="L79" s="28"/>
      <c r="M79" s="29"/>
      <c r="N79" s="30"/>
      <c r="O79" s="30"/>
      <c r="P79" s="31"/>
    </row>
    <row r="80" spans="1:16" ht="17.100000000000001" customHeight="1" thickBot="1">
      <c r="A80" s="81" t="s">
        <v>19</v>
      </c>
      <c r="B80" s="204"/>
      <c r="C80" s="204"/>
      <c r="D80" s="205"/>
      <c r="E80" s="69">
        <f>E77+E68+E65+E63+E79</f>
        <v>221623040</v>
      </c>
      <c r="F80" s="71"/>
      <c r="G80" s="69">
        <f>G79+G77+G68+G65+G63</f>
        <v>250903129</v>
      </c>
      <c r="H80" s="71"/>
      <c r="I80" s="40"/>
      <c r="J80" s="41"/>
      <c r="K80" s="41"/>
      <c r="L80" s="41"/>
      <c r="M80" s="42"/>
      <c r="N80" s="7"/>
      <c r="O80" s="7"/>
      <c r="P80" s="8"/>
    </row>
    <row r="81" spans="1:16" ht="17.100000000000001" customHeight="1" thickBot="1">
      <c r="A81" s="9" t="s">
        <v>18</v>
      </c>
      <c r="B81" s="72" t="s">
        <v>79</v>
      </c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4"/>
      <c r="N81" s="10"/>
      <c r="O81" s="10"/>
      <c r="P81" s="11"/>
    </row>
    <row r="82" spans="1:16">
      <c r="A82" s="206" t="s">
        <v>104</v>
      </c>
      <c r="B82" s="206"/>
    </row>
    <row r="83" spans="1:16" ht="17.25" thickBot="1">
      <c r="A83" s="20"/>
      <c r="B83" s="20"/>
    </row>
    <row r="84" spans="1:16" ht="19.7" customHeight="1">
      <c r="A84" s="207" t="s">
        <v>23</v>
      </c>
      <c r="B84" s="208"/>
      <c r="C84" s="208"/>
      <c r="D84" s="208"/>
      <c r="E84" s="152" t="s">
        <v>72</v>
      </c>
      <c r="F84" s="153"/>
      <c r="G84" s="152" t="s">
        <v>73</v>
      </c>
      <c r="H84" s="153"/>
      <c r="I84" s="200" t="s">
        <v>24</v>
      </c>
      <c r="J84" s="200"/>
      <c r="K84" s="200"/>
      <c r="L84" s="200"/>
      <c r="M84" s="201"/>
    </row>
    <row r="85" spans="1:16" ht="19.7" customHeight="1" thickBot="1">
      <c r="A85" s="14" t="s">
        <v>4</v>
      </c>
      <c r="B85" s="10" t="s">
        <v>5</v>
      </c>
      <c r="C85" s="202" t="s">
        <v>6</v>
      </c>
      <c r="D85" s="202"/>
      <c r="E85" s="209"/>
      <c r="F85" s="210"/>
      <c r="G85" s="209"/>
      <c r="H85" s="210"/>
      <c r="I85" s="202"/>
      <c r="J85" s="202"/>
      <c r="K85" s="202"/>
      <c r="L85" s="202"/>
      <c r="M85" s="203"/>
    </row>
    <row r="86" spans="1:16" ht="19.7" customHeight="1">
      <c r="A86" s="94" t="s">
        <v>42</v>
      </c>
      <c r="B86" s="91" t="s">
        <v>30</v>
      </c>
      <c r="C86" s="152" t="s">
        <v>50</v>
      </c>
      <c r="D86" s="153"/>
      <c r="E86" s="154">
        <v>106711776</v>
      </c>
      <c r="F86" s="155"/>
      <c r="G86" s="154">
        <v>110582508</v>
      </c>
      <c r="H86" s="155"/>
      <c r="I86" s="139" t="s">
        <v>118</v>
      </c>
      <c r="J86" s="140"/>
      <c r="K86" s="140"/>
      <c r="L86" s="140"/>
      <c r="M86" s="141"/>
    </row>
    <row r="87" spans="1:16" ht="19.7" customHeight="1">
      <c r="A87" s="95"/>
      <c r="B87" s="92"/>
      <c r="C87" s="148"/>
      <c r="D87" s="149"/>
      <c r="E87" s="151"/>
      <c r="F87" s="138"/>
      <c r="G87" s="151"/>
      <c r="H87" s="138"/>
      <c r="I87" s="145" t="s">
        <v>120</v>
      </c>
      <c r="J87" s="146"/>
      <c r="K87" s="146"/>
      <c r="L87" s="146"/>
      <c r="M87" s="147"/>
    </row>
    <row r="88" spans="1:16" ht="19.7" customHeight="1">
      <c r="A88" s="95"/>
      <c r="B88" s="92"/>
      <c r="C88" s="177"/>
      <c r="D88" s="178"/>
      <c r="E88" s="175"/>
      <c r="F88" s="176"/>
      <c r="G88" s="175"/>
      <c r="H88" s="176"/>
      <c r="I88" s="145" t="s">
        <v>121</v>
      </c>
      <c r="J88" s="146"/>
      <c r="K88" s="146"/>
      <c r="L88" s="146"/>
      <c r="M88" s="147"/>
    </row>
    <row r="89" spans="1:16" ht="19.7" customHeight="1">
      <c r="A89" s="95"/>
      <c r="B89" s="92"/>
      <c r="C89" s="87" t="s">
        <v>74</v>
      </c>
      <c r="D89" s="88"/>
      <c r="E89" s="62">
        <v>12376000</v>
      </c>
      <c r="F89" s="136"/>
      <c r="G89" s="62">
        <v>14866308</v>
      </c>
      <c r="H89" s="136"/>
      <c r="I89" s="142" t="s">
        <v>122</v>
      </c>
      <c r="J89" s="143"/>
      <c r="K89" s="143"/>
      <c r="L89" s="143"/>
      <c r="M89" s="144"/>
    </row>
    <row r="90" spans="1:16" ht="19.7" customHeight="1">
      <c r="A90" s="95"/>
      <c r="B90" s="92"/>
      <c r="C90" s="167" t="s">
        <v>25</v>
      </c>
      <c r="D90" s="168"/>
      <c r="E90" s="169">
        <v>4800000</v>
      </c>
      <c r="F90" s="259"/>
      <c r="G90" s="169">
        <v>4800000</v>
      </c>
      <c r="H90" s="259"/>
      <c r="I90" s="260" t="s">
        <v>26</v>
      </c>
      <c r="J90" s="261"/>
      <c r="K90" s="261"/>
      <c r="L90" s="261"/>
      <c r="M90" s="262"/>
    </row>
    <row r="91" spans="1:16" ht="19.7" customHeight="1">
      <c r="A91" s="95"/>
      <c r="B91" s="92"/>
      <c r="C91" s="177"/>
      <c r="D91" s="178"/>
      <c r="E91" s="196"/>
      <c r="F91" s="197"/>
      <c r="G91" s="196"/>
      <c r="H91" s="197"/>
      <c r="I91" s="263"/>
      <c r="J91" s="264"/>
      <c r="K91" s="264"/>
      <c r="L91" s="264"/>
      <c r="M91" s="265"/>
    </row>
    <row r="92" spans="1:16" ht="19.7" customHeight="1">
      <c r="A92" s="95"/>
      <c r="B92" s="92"/>
      <c r="C92" s="167" t="s">
        <v>27</v>
      </c>
      <c r="D92" s="168"/>
      <c r="E92" s="169">
        <v>16400000</v>
      </c>
      <c r="F92" s="170"/>
      <c r="G92" s="169">
        <v>19000000</v>
      </c>
      <c r="H92" s="170"/>
      <c r="I92" s="171" t="s">
        <v>119</v>
      </c>
      <c r="J92" s="172"/>
      <c r="K92" s="172"/>
      <c r="L92" s="172"/>
      <c r="M92" s="173"/>
    </row>
    <row r="93" spans="1:16" ht="19.7" customHeight="1">
      <c r="A93" s="95"/>
      <c r="B93" s="92"/>
      <c r="C93" s="87" t="s">
        <v>28</v>
      </c>
      <c r="D93" s="88"/>
      <c r="E93" s="62">
        <v>10229500</v>
      </c>
      <c r="F93" s="136"/>
      <c r="G93" s="62">
        <v>10854800</v>
      </c>
      <c r="H93" s="136"/>
      <c r="I93" s="174"/>
      <c r="J93" s="143"/>
      <c r="K93" s="143"/>
      <c r="L93" s="143"/>
      <c r="M93" s="144"/>
    </row>
    <row r="94" spans="1:16" ht="19.7" customHeight="1" thickBot="1">
      <c r="A94" s="95"/>
      <c r="B94" s="92"/>
      <c r="C94" s="156" t="s">
        <v>29</v>
      </c>
      <c r="D94" s="157"/>
      <c r="E94" s="158">
        <v>7000000</v>
      </c>
      <c r="F94" s="159"/>
      <c r="G94" s="158">
        <v>7000000</v>
      </c>
      <c r="H94" s="159"/>
      <c r="I94" s="185" t="s">
        <v>80</v>
      </c>
      <c r="J94" s="186"/>
      <c r="K94" s="186"/>
      <c r="L94" s="186"/>
      <c r="M94" s="187"/>
    </row>
    <row r="95" spans="1:16" ht="19.7" customHeight="1" thickBot="1">
      <c r="A95" s="95"/>
      <c r="B95" s="93"/>
      <c r="C95" s="109" t="s">
        <v>11</v>
      </c>
      <c r="D95" s="150"/>
      <c r="E95" s="50">
        <f>SUM(E86:E94)</f>
        <v>157517276</v>
      </c>
      <c r="F95" s="166"/>
      <c r="G95" s="50">
        <f>SUM(G86:G94)</f>
        <v>167103616</v>
      </c>
      <c r="H95" s="51"/>
      <c r="I95" s="54"/>
      <c r="J95" s="55"/>
      <c r="K95" s="55"/>
      <c r="L95" s="55"/>
      <c r="M95" s="56"/>
    </row>
    <row r="96" spans="1:16" ht="19.7" customHeight="1" thickBot="1">
      <c r="A96" s="95"/>
      <c r="B96" s="113"/>
      <c r="C96" s="156" t="s">
        <v>49</v>
      </c>
      <c r="D96" s="157"/>
      <c r="E96" s="158">
        <v>1000000</v>
      </c>
      <c r="F96" s="159"/>
      <c r="G96" s="158">
        <v>1000000</v>
      </c>
      <c r="H96" s="159"/>
      <c r="I96" s="160" t="s">
        <v>31</v>
      </c>
      <c r="J96" s="161"/>
      <c r="K96" s="161"/>
      <c r="L96" s="161"/>
      <c r="M96" s="162"/>
    </row>
    <row r="97" spans="1:13" ht="19.7" customHeight="1" thickBot="1">
      <c r="A97" s="95"/>
      <c r="B97" s="163"/>
      <c r="C97" s="109" t="s">
        <v>11</v>
      </c>
      <c r="D97" s="150"/>
      <c r="E97" s="50">
        <f>E96</f>
        <v>1000000</v>
      </c>
      <c r="F97" s="51"/>
      <c r="G97" s="50">
        <f>G96</f>
        <v>1000000</v>
      </c>
      <c r="H97" s="51"/>
      <c r="I97" s="54"/>
      <c r="J97" s="55"/>
      <c r="K97" s="55"/>
      <c r="L97" s="55"/>
      <c r="M97" s="56"/>
    </row>
    <row r="98" spans="1:13" ht="19.7" customHeight="1">
      <c r="A98" s="95"/>
      <c r="B98" s="91" t="s">
        <v>41</v>
      </c>
      <c r="C98" s="152" t="s">
        <v>32</v>
      </c>
      <c r="D98" s="153"/>
      <c r="E98" s="154">
        <v>2000000</v>
      </c>
      <c r="F98" s="155"/>
      <c r="G98" s="154">
        <v>2000000</v>
      </c>
      <c r="H98" s="155"/>
      <c r="I98" s="139" t="s">
        <v>33</v>
      </c>
      <c r="J98" s="140"/>
      <c r="K98" s="140"/>
      <c r="L98" s="140"/>
      <c r="M98" s="141"/>
    </row>
    <row r="99" spans="1:13" ht="19.7" customHeight="1">
      <c r="A99" s="95"/>
      <c r="B99" s="92"/>
      <c r="C99" s="87" t="s">
        <v>34</v>
      </c>
      <c r="D99" s="88"/>
      <c r="E99" s="62">
        <v>4000000</v>
      </c>
      <c r="F99" s="136"/>
      <c r="G99" s="62">
        <v>4000000</v>
      </c>
      <c r="H99" s="136"/>
      <c r="I99" s="142" t="s">
        <v>35</v>
      </c>
      <c r="J99" s="143"/>
      <c r="K99" s="143"/>
      <c r="L99" s="143"/>
      <c r="M99" s="144"/>
    </row>
    <row r="100" spans="1:13" ht="19.7" customHeight="1">
      <c r="A100" s="95"/>
      <c r="B100" s="92"/>
      <c r="C100" s="148" t="s">
        <v>36</v>
      </c>
      <c r="D100" s="149"/>
      <c r="E100" s="137">
        <v>2500000</v>
      </c>
      <c r="F100" s="138"/>
      <c r="G100" s="137">
        <v>2500000</v>
      </c>
      <c r="H100" s="138"/>
      <c r="I100" s="145" t="s">
        <v>37</v>
      </c>
      <c r="J100" s="146"/>
      <c r="K100" s="146"/>
      <c r="L100" s="146"/>
      <c r="M100" s="147"/>
    </row>
    <row r="101" spans="1:13" ht="19.7" customHeight="1">
      <c r="A101" s="95"/>
      <c r="B101" s="92"/>
      <c r="C101" s="87" t="s">
        <v>48</v>
      </c>
      <c r="D101" s="88"/>
      <c r="E101" s="62">
        <v>1000000</v>
      </c>
      <c r="F101" s="136"/>
      <c r="G101" s="62">
        <v>1000000</v>
      </c>
      <c r="H101" s="136"/>
      <c r="I101" s="142" t="s">
        <v>38</v>
      </c>
      <c r="J101" s="143"/>
      <c r="K101" s="143"/>
      <c r="L101" s="143"/>
      <c r="M101" s="144"/>
    </row>
    <row r="102" spans="1:13" ht="19.7" customHeight="1" thickBot="1">
      <c r="A102" s="95"/>
      <c r="B102" s="92"/>
      <c r="C102" s="148" t="s">
        <v>39</v>
      </c>
      <c r="D102" s="149"/>
      <c r="E102" s="151">
        <v>800000</v>
      </c>
      <c r="F102" s="138"/>
      <c r="G102" s="137">
        <v>800000</v>
      </c>
      <c r="H102" s="138"/>
      <c r="I102" s="145" t="s">
        <v>40</v>
      </c>
      <c r="J102" s="146"/>
      <c r="K102" s="146"/>
      <c r="L102" s="146"/>
      <c r="M102" s="147"/>
    </row>
    <row r="103" spans="1:13" ht="19.7" customHeight="1" thickBot="1">
      <c r="A103" s="95"/>
      <c r="B103" s="93"/>
      <c r="C103" s="109" t="s">
        <v>11</v>
      </c>
      <c r="D103" s="150"/>
      <c r="E103" s="50">
        <f>SUM(E98:E102)</f>
        <v>10300000</v>
      </c>
      <c r="F103" s="51"/>
      <c r="G103" s="50">
        <f>SUM(G98:G102)</f>
        <v>10300000</v>
      </c>
      <c r="H103" s="51"/>
      <c r="I103" s="54"/>
      <c r="J103" s="55"/>
      <c r="K103" s="55"/>
      <c r="L103" s="55"/>
      <c r="M103" s="56"/>
    </row>
    <row r="104" spans="1:13" ht="19.7" customHeight="1" thickBot="1">
      <c r="A104" s="96"/>
      <c r="B104" s="84" t="s">
        <v>43</v>
      </c>
      <c r="C104" s="85"/>
      <c r="D104" s="86"/>
      <c r="E104" s="48">
        <f>E103+E97+E95</f>
        <v>168817276</v>
      </c>
      <c r="F104" s="49"/>
      <c r="G104" s="48">
        <f>G95+G97+G103</f>
        <v>178403616</v>
      </c>
      <c r="H104" s="49"/>
      <c r="I104" s="43"/>
      <c r="J104" s="44"/>
      <c r="K104" s="44"/>
      <c r="L104" s="44"/>
      <c r="M104" s="45"/>
    </row>
    <row r="105" spans="1:13" ht="19.7" customHeight="1">
      <c r="A105" s="114" t="s">
        <v>45</v>
      </c>
      <c r="B105" s="112" t="s">
        <v>44</v>
      </c>
      <c r="C105" s="117" t="s">
        <v>47</v>
      </c>
      <c r="D105" s="117"/>
      <c r="E105" s="118">
        <v>0</v>
      </c>
      <c r="F105" s="119"/>
      <c r="G105" s="120">
        <v>0</v>
      </c>
      <c r="H105" s="121"/>
      <c r="I105" s="110"/>
      <c r="J105" s="110"/>
      <c r="K105" s="110"/>
      <c r="L105" s="110"/>
      <c r="M105" s="111"/>
    </row>
    <row r="106" spans="1:13" ht="19.7" customHeight="1">
      <c r="A106" s="115"/>
      <c r="B106" s="113"/>
      <c r="C106" s="99" t="s">
        <v>46</v>
      </c>
      <c r="D106" s="99"/>
      <c r="E106" s="60">
        <v>1000000</v>
      </c>
      <c r="F106" s="61"/>
      <c r="G106" s="36">
        <v>3500000</v>
      </c>
      <c r="H106" s="37"/>
      <c r="I106" s="131" t="s">
        <v>123</v>
      </c>
      <c r="J106" s="131"/>
      <c r="K106" s="131"/>
      <c r="L106" s="131"/>
      <c r="M106" s="132"/>
    </row>
    <row r="107" spans="1:13" ht="19.7" customHeight="1" thickBot="1">
      <c r="A107" s="115"/>
      <c r="B107" s="113"/>
      <c r="C107" s="100" t="s">
        <v>51</v>
      </c>
      <c r="D107" s="100"/>
      <c r="E107" s="97">
        <v>1000000</v>
      </c>
      <c r="F107" s="98"/>
      <c r="G107" s="105">
        <v>2000000</v>
      </c>
      <c r="H107" s="106"/>
      <c r="I107" s="133"/>
      <c r="J107" s="134"/>
      <c r="K107" s="134"/>
      <c r="L107" s="134"/>
      <c r="M107" s="135"/>
    </row>
    <row r="108" spans="1:13" ht="19.7" customHeight="1" thickBot="1">
      <c r="A108" s="115"/>
      <c r="B108" s="113"/>
      <c r="C108" s="124" t="s">
        <v>11</v>
      </c>
      <c r="D108" s="125"/>
      <c r="E108" s="50">
        <f>E107+E106+E105</f>
        <v>2000000</v>
      </c>
      <c r="F108" s="51"/>
      <c r="G108" s="52">
        <f>G107+G106+G105</f>
        <v>5500000</v>
      </c>
      <c r="H108" s="53"/>
      <c r="I108" s="54"/>
      <c r="J108" s="55"/>
      <c r="K108" s="55"/>
      <c r="L108" s="55"/>
      <c r="M108" s="56"/>
    </row>
    <row r="109" spans="1:13" ht="19.7" customHeight="1" thickBot="1">
      <c r="A109" s="116"/>
      <c r="B109" s="84" t="s">
        <v>43</v>
      </c>
      <c r="C109" s="85"/>
      <c r="D109" s="86"/>
      <c r="E109" s="122">
        <f>E108</f>
        <v>2000000</v>
      </c>
      <c r="F109" s="123"/>
      <c r="G109" s="129">
        <f>+G108</f>
        <v>5500000</v>
      </c>
      <c r="H109" s="130"/>
      <c r="I109" s="126"/>
      <c r="J109" s="127"/>
      <c r="K109" s="127"/>
      <c r="L109" s="127"/>
      <c r="M109" s="128"/>
    </row>
    <row r="110" spans="1:13" ht="19.7" customHeight="1">
      <c r="A110" s="94" t="s">
        <v>58</v>
      </c>
      <c r="B110" s="91" t="s">
        <v>41</v>
      </c>
      <c r="C110" s="117" t="s">
        <v>52</v>
      </c>
      <c r="D110" s="117"/>
      <c r="E110" s="118">
        <v>22529440</v>
      </c>
      <c r="F110" s="119"/>
      <c r="G110" s="120">
        <v>22529440</v>
      </c>
      <c r="H110" s="121"/>
      <c r="I110" s="110" t="s">
        <v>75</v>
      </c>
      <c r="J110" s="110"/>
      <c r="K110" s="110"/>
      <c r="L110" s="110"/>
      <c r="M110" s="111"/>
    </row>
    <row r="111" spans="1:13" ht="19.7" customHeight="1">
      <c r="A111" s="95"/>
      <c r="B111" s="92"/>
      <c r="C111" s="99" t="s">
        <v>53</v>
      </c>
      <c r="D111" s="99"/>
      <c r="E111" s="60">
        <v>2310000</v>
      </c>
      <c r="F111" s="61"/>
      <c r="G111" s="36">
        <v>2310000</v>
      </c>
      <c r="H111" s="37"/>
      <c r="I111" s="38" t="s">
        <v>76</v>
      </c>
      <c r="J111" s="38"/>
      <c r="K111" s="38"/>
      <c r="L111" s="38"/>
      <c r="M111" s="39"/>
    </row>
    <row r="112" spans="1:13" ht="19.7" customHeight="1">
      <c r="A112" s="95"/>
      <c r="B112" s="92"/>
      <c r="C112" s="99" t="s">
        <v>54</v>
      </c>
      <c r="D112" s="99"/>
      <c r="E112" s="60">
        <v>500000</v>
      </c>
      <c r="F112" s="61"/>
      <c r="G112" s="36">
        <v>500000</v>
      </c>
      <c r="H112" s="37"/>
      <c r="I112" s="38" t="s">
        <v>61</v>
      </c>
      <c r="J112" s="38"/>
      <c r="K112" s="38"/>
      <c r="L112" s="38"/>
      <c r="M112" s="39"/>
    </row>
    <row r="113" spans="1:13" ht="19.7" customHeight="1">
      <c r="A113" s="95"/>
      <c r="B113" s="92"/>
      <c r="C113" s="99" t="s">
        <v>55</v>
      </c>
      <c r="D113" s="99"/>
      <c r="E113" s="60">
        <v>7000000</v>
      </c>
      <c r="F113" s="61"/>
      <c r="G113" s="36">
        <v>7000000</v>
      </c>
      <c r="H113" s="37"/>
      <c r="I113" s="38" t="s">
        <v>60</v>
      </c>
      <c r="J113" s="38"/>
      <c r="K113" s="38"/>
      <c r="L113" s="38"/>
      <c r="M113" s="39"/>
    </row>
    <row r="114" spans="1:13" ht="19.7" customHeight="1">
      <c r="A114" s="95"/>
      <c r="B114" s="92"/>
      <c r="C114" s="99" t="s">
        <v>124</v>
      </c>
      <c r="D114" s="99"/>
      <c r="E114" s="60">
        <v>0</v>
      </c>
      <c r="F114" s="61"/>
      <c r="G114" s="36">
        <v>450000</v>
      </c>
      <c r="H114" s="37"/>
      <c r="I114" s="38" t="s">
        <v>125</v>
      </c>
      <c r="J114" s="38"/>
      <c r="K114" s="38"/>
      <c r="L114" s="38"/>
      <c r="M114" s="39"/>
    </row>
    <row r="115" spans="1:13" ht="19.7" customHeight="1">
      <c r="A115" s="95"/>
      <c r="B115" s="92"/>
      <c r="C115" s="99" t="s">
        <v>56</v>
      </c>
      <c r="D115" s="99"/>
      <c r="E115" s="60">
        <v>1000000</v>
      </c>
      <c r="F115" s="61"/>
      <c r="G115" s="36">
        <v>1000000</v>
      </c>
      <c r="H115" s="37"/>
      <c r="I115" s="38" t="s">
        <v>59</v>
      </c>
      <c r="J115" s="38"/>
      <c r="K115" s="38"/>
      <c r="L115" s="38"/>
      <c r="M115" s="39"/>
    </row>
    <row r="116" spans="1:13" ht="19.7" customHeight="1">
      <c r="A116" s="95"/>
      <c r="B116" s="92"/>
      <c r="C116" s="87" t="s">
        <v>57</v>
      </c>
      <c r="D116" s="88"/>
      <c r="E116" s="62">
        <v>3500000</v>
      </c>
      <c r="F116" s="63"/>
      <c r="G116" s="64">
        <v>3500000</v>
      </c>
      <c r="H116" s="65"/>
      <c r="I116" s="66" t="s">
        <v>78</v>
      </c>
      <c r="J116" s="67"/>
      <c r="K116" s="67"/>
      <c r="L116" s="67"/>
      <c r="M116" s="68"/>
    </row>
    <row r="117" spans="1:13" ht="19.7" customHeight="1" thickBot="1">
      <c r="A117" s="95"/>
      <c r="B117" s="92"/>
      <c r="C117" s="100" t="s">
        <v>77</v>
      </c>
      <c r="D117" s="100"/>
      <c r="E117" s="97">
        <v>200000</v>
      </c>
      <c r="F117" s="98"/>
      <c r="G117" s="105">
        <v>1300000</v>
      </c>
      <c r="H117" s="106"/>
      <c r="I117" s="309" t="s">
        <v>126</v>
      </c>
      <c r="J117" s="310"/>
      <c r="K117" s="310"/>
      <c r="L117" s="310"/>
      <c r="M117" s="311"/>
    </row>
    <row r="118" spans="1:13" ht="19.7" customHeight="1" thickBot="1">
      <c r="A118" s="95"/>
      <c r="B118" s="93"/>
      <c r="C118" s="101" t="s">
        <v>11</v>
      </c>
      <c r="D118" s="102"/>
      <c r="E118" s="50">
        <f>SUM(E110:E117)</f>
        <v>37039440</v>
      </c>
      <c r="F118" s="51"/>
      <c r="G118" s="52">
        <f>SUM(G110:G117)</f>
        <v>38589440</v>
      </c>
      <c r="H118" s="53"/>
      <c r="I118" s="57"/>
      <c r="J118" s="58"/>
      <c r="K118" s="58"/>
      <c r="L118" s="58"/>
      <c r="M118" s="59"/>
    </row>
    <row r="119" spans="1:13" ht="19.7" customHeight="1" thickBot="1">
      <c r="A119" s="96"/>
      <c r="B119" s="84" t="s">
        <v>43</v>
      </c>
      <c r="C119" s="85"/>
      <c r="D119" s="86"/>
      <c r="E119" s="48">
        <f>E118</f>
        <v>37039440</v>
      </c>
      <c r="F119" s="49"/>
      <c r="G119" s="46">
        <f>G118</f>
        <v>38589440</v>
      </c>
      <c r="H119" s="47"/>
      <c r="I119" s="15"/>
      <c r="J119" s="15"/>
      <c r="K119" s="15"/>
      <c r="L119" s="15"/>
      <c r="M119" s="16"/>
    </row>
    <row r="120" spans="1:13" ht="19.7" customHeight="1" thickBot="1">
      <c r="A120" s="114" t="s">
        <v>87</v>
      </c>
      <c r="B120" s="188" t="s">
        <v>87</v>
      </c>
      <c r="C120" s="281" t="s">
        <v>89</v>
      </c>
      <c r="D120" s="282"/>
      <c r="E120" s="283">
        <f>E128-E127-E125-E121-E119-E109-E104</f>
        <v>12765824</v>
      </c>
      <c r="F120" s="284"/>
      <c r="G120" s="76">
        <f>G128-G127-G125-G121-G119-G109-G104</f>
        <v>27409573</v>
      </c>
      <c r="H120" s="77"/>
      <c r="I120" s="301"/>
      <c r="J120" s="302"/>
      <c r="K120" s="302"/>
      <c r="L120" s="302"/>
      <c r="M120" s="303"/>
    </row>
    <row r="121" spans="1:13" ht="19.7" customHeight="1" thickBot="1">
      <c r="A121" s="115"/>
      <c r="B121" s="190"/>
      <c r="C121" s="103" t="s">
        <v>88</v>
      </c>
      <c r="D121" s="104"/>
      <c r="E121" s="89">
        <v>500</v>
      </c>
      <c r="F121" s="90"/>
      <c r="G121" s="107">
        <v>500</v>
      </c>
      <c r="H121" s="108"/>
      <c r="I121" s="72" t="s">
        <v>90</v>
      </c>
      <c r="J121" s="73"/>
      <c r="K121" s="73"/>
      <c r="L121" s="73"/>
      <c r="M121" s="74"/>
    </row>
    <row r="122" spans="1:13" ht="19.7" customHeight="1" thickBot="1">
      <c r="A122" s="115"/>
      <c r="B122" s="300"/>
      <c r="C122" s="109" t="s">
        <v>11</v>
      </c>
      <c r="D122" s="58"/>
      <c r="E122" s="50">
        <f>E121+E120</f>
        <v>12766324</v>
      </c>
      <c r="F122" s="51"/>
      <c r="G122" s="52">
        <f>G121+G120</f>
        <v>27410073</v>
      </c>
      <c r="H122" s="53"/>
      <c r="I122" s="54"/>
      <c r="J122" s="55"/>
      <c r="K122" s="55"/>
      <c r="L122" s="55"/>
      <c r="M122" s="56"/>
    </row>
    <row r="123" spans="1:13" ht="19.7" customHeight="1" thickBot="1">
      <c r="A123" s="116"/>
      <c r="B123" s="84" t="s">
        <v>43</v>
      </c>
      <c r="C123" s="85"/>
      <c r="D123" s="86"/>
      <c r="E123" s="48">
        <f>E122</f>
        <v>12766324</v>
      </c>
      <c r="F123" s="49"/>
      <c r="G123" s="46">
        <f>G122</f>
        <v>27410073</v>
      </c>
      <c r="H123" s="47"/>
      <c r="I123" s="43"/>
      <c r="J123" s="44"/>
      <c r="K123" s="44"/>
      <c r="L123" s="44"/>
      <c r="M123" s="45"/>
    </row>
    <row r="124" spans="1:13" ht="29.25" customHeight="1" thickBot="1">
      <c r="A124" s="304" t="s">
        <v>91</v>
      </c>
      <c r="B124" s="35" t="s">
        <v>96</v>
      </c>
      <c r="C124" s="306" t="s">
        <v>93</v>
      </c>
      <c r="D124" s="307"/>
      <c r="E124" s="283">
        <v>500000</v>
      </c>
      <c r="F124" s="284"/>
      <c r="G124" s="76">
        <v>500000</v>
      </c>
      <c r="H124" s="77"/>
      <c r="I124" s="78"/>
      <c r="J124" s="79"/>
      <c r="K124" s="79"/>
      <c r="L124" s="79"/>
      <c r="M124" s="80"/>
    </row>
    <row r="125" spans="1:13" ht="19.5" customHeight="1" thickBot="1">
      <c r="A125" s="305"/>
      <c r="B125" s="85" t="s">
        <v>94</v>
      </c>
      <c r="C125" s="85"/>
      <c r="D125" s="86"/>
      <c r="E125" s="48">
        <f>E124</f>
        <v>500000</v>
      </c>
      <c r="F125" s="308"/>
      <c r="G125" s="46">
        <f>G124</f>
        <v>500000</v>
      </c>
      <c r="H125" s="75"/>
      <c r="I125" s="43"/>
      <c r="J125" s="44"/>
      <c r="K125" s="44"/>
      <c r="L125" s="44"/>
      <c r="M125" s="45"/>
    </row>
    <row r="126" spans="1:13" ht="28.5" customHeight="1" thickBot="1">
      <c r="A126" s="304" t="s">
        <v>92</v>
      </c>
      <c r="B126" s="35" t="s">
        <v>97</v>
      </c>
      <c r="C126" s="306" t="s">
        <v>95</v>
      </c>
      <c r="D126" s="307"/>
      <c r="E126" s="283">
        <v>500000</v>
      </c>
      <c r="F126" s="284"/>
      <c r="G126" s="76">
        <v>500000</v>
      </c>
      <c r="H126" s="77"/>
      <c r="I126" s="78"/>
      <c r="J126" s="79"/>
      <c r="K126" s="79"/>
      <c r="L126" s="79"/>
      <c r="M126" s="80"/>
    </row>
    <row r="127" spans="1:13" ht="19.7" customHeight="1" thickBot="1">
      <c r="A127" s="305"/>
      <c r="B127" s="85" t="s">
        <v>94</v>
      </c>
      <c r="C127" s="85"/>
      <c r="D127" s="86"/>
      <c r="E127" s="48">
        <f>E126</f>
        <v>500000</v>
      </c>
      <c r="F127" s="308"/>
      <c r="G127" s="46">
        <f>G126</f>
        <v>500000</v>
      </c>
      <c r="H127" s="75"/>
      <c r="I127" s="43"/>
      <c r="J127" s="44"/>
      <c r="K127" s="44"/>
      <c r="L127" s="44"/>
      <c r="M127" s="45"/>
    </row>
    <row r="128" spans="1:13" ht="19.7" customHeight="1" thickBot="1">
      <c r="A128" s="81" t="s">
        <v>19</v>
      </c>
      <c r="B128" s="82"/>
      <c r="C128" s="82"/>
      <c r="D128" s="83"/>
      <c r="E128" s="69">
        <f>E80</f>
        <v>221623040</v>
      </c>
      <c r="F128" s="70"/>
      <c r="G128" s="69">
        <f>G80</f>
        <v>250903129</v>
      </c>
      <c r="H128" s="71"/>
      <c r="I128" s="40"/>
      <c r="J128" s="41"/>
      <c r="K128" s="41"/>
      <c r="L128" s="41"/>
      <c r="M128" s="42"/>
    </row>
  </sheetData>
  <mergeCells count="279">
    <mergeCell ref="A120:A123"/>
    <mergeCell ref="B120:B122"/>
    <mergeCell ref="G120:H120"/>
    <mergeCell ref="E120:F120"/>
    <mergeCell ref="C120:D120"/>
    <mergeCell ref="I120:M120"/>
    <mergeCell ref="A124:A125"/>
    <mergeCell ref="A126:A127"/>
    <mergeCell ref="C124:D124"/>
    <mergeCell ref="C126:D126"/>
    <mergeCell ref="B125:D125"/>
    <mergeCell ref="B127:D127"/>
    <mergeCell ref="E124:F124"/>
    <mergeCell ref="E125:F125"/>
    <mergeCell ref="E126:F126"/>
    <mergeCell ref="E127:F127"/>
    <mergeCell ref="G124:H124"/>
    <mergeCell ref="A78:A79"/>
    <mergeCell ref="A66:A68"/>
    <mergeCell ref="A64:A65"/>
    <mergeCell ref="C78:D78"/>
    <mergeCell ref="E78:F78"/>
    <mergeCell ref="G78:H78"/>
    <mergeCell ref="I78:M78"/>
    <mergeCell ref="E79:F79"/>
    <mergeCell ref="G79:H79"/>
    <mergeCell ref="C64:D64"/>
    <mergeCell ref="B65:D65"/>
    <mergeCell ref="E64:F64"/>
    <mergeCell ref="E65:F65"/>
    <mergeCell ref="G64:H64"/>
    <mergeCell ref="G65:H65"/>
    <mergeCell ref="I76:M76"/>
    <mergeCell ref="I69:M69"/>
    <mergeCell ref="I70:M70"/>
    <mergeCell ref="I72:M72"/>
    <mergeCell ref="I73:M73"/>
    <mergeCell ref="I74:M74"/>
    <mergeCell ref="I75:M75"/>
    <mergeCell ref="G69:H75"/>
    <mergeCell ref="I66:M66"/>
    <mergeCell ref="G56:H57"/>
    <mergeCell ref="I56:M57"/>
    <mergeCell ref="A54:P54"/>
    <mergeCell ref="C90:D91"/>
    <mergeCell ref="E90:F91"/>
    <mergeCell ref="G90:H91"/>
    <mergeCell ref="I90:M91"/>
    <mergeCell ref="A69:A77"/>
    <mergeCell ref="B77:D77"/>
    <mergeCell ref="E77:F77"/>
    <mergeCell ref="G77:H77"/>
    <mergeCell ref="I77:M77"/>
    <mergeCell ref="I71:M71"/>
    <mergeCell ref="E68:F68"/>
    <mergeCell ref="G68:H68"/>
    <mergeCell ref="I64:M64"/>
    <mergeCell ref="I65:M65"/>
    <mergeCell ref="B66:B67"/>
    <mergeCell ref="B68:D68"/>
    <mergeCell ref="C66:D66"/>
    <mergeCell ref="C67:D67"/>
    <mergeCell ref="E66:F66"/>
    <mergeCell ref="G66:H66"/>
    <mergeCell ref="E67:F67"/>
    <mergeCell ref="A1:O1"/>
    <mergeCell ref="A6:O6"/>
    <mergeCell ref="A7:R7"/>
    <mergeCell ref="A24:R24"/>
    <mergeCell ref="B32:C32"/>
    <mergeCell ref="D32:G32"/>
    <mergeCell ref="H32:K32"/>
    <mergeCell ref="A35:R35"/>
    <mergeCell ref="A36:R36"/>
    <mergeCell ref="A26:R26"/>
    <mergeCell ref="A28:R28"/>
    <mergeCell ref="A30:R30"/>
    <mergeCell ref="B33:C33"/>
    <mergeCell ref="D33:G33"/>
    <mergeCell ref="H33:K33"/>
    <mergeCell ref="A37:R37"/>
    <mergeCell ref="I62:M62"/>
    <mergeCell ref="B63:D63"/>
    <mergeCell ref="E63:F63"/>
    <mergeCell ref="G63:H63"/>
    <mergeCell ref="I63:M63"/>
    <mergeCell ref="I58:M58"/>
    <mergeCell ref="I59:M59"/>
    <mergeCell ref="C58:D59"/>
    <mergeCell ref="E58:F59"/>
    <mergeCell ref="G58:H59"/>
    <mergeCell ref="C60:D61"/>
    <mergeCell ref="E60:F61"/>
    <mergeCell ref="G60:H61"/>
    <mergeCell ref="I60:M60"/>
    <mergeCell ref="I61:M61"/>
    <mergeCell ref="A58:A63"/>
    <mergeCell ref="B58:B62"/>
    <mergeCell ref="A55:B55"/>
    <mergeCell ref="A38:R38"/>
    <mergeCell ref="A40:R40"/>
    <mergeCell ref="A56:D56"/>
    <mergeCell ref="C57:D57"/>
    <mergeCell ref="E56:F57"/>
    <mergeCell ref="I67:M67"/>
    <mergeCell ref="I68:M68"/>
    <mergeCell ref="G94:H94"/>
    <mergeCell ref="I94:M94"/>
    <mergeCell ref="B69:B76"/>
    <mergeCell ref="C69:D75"/>
    <mergeCell ref="E69:F75"/>
    <mergeCell ref="G67:H67"/>
    <mergeCell ref="C62:D62"/>
    <mergeCell ref="E62:F62"/>
    <mergeCell ref="G62:H62"/>
    <mergeCell ref="I84:M85"/>
    <mergeCell ref="I86:M86"/>
    <mergeCell ref="B81:M81"/>
    <mergeCell ref="A80:D80"/>
    <mergeCell ref="E80:F80"/>
    <mergeCell ref="G80:H80"/>
    <mergeCell ref="I80:M80"/>
    <mergeCell ref="A82:B82"/>
    <mergeCell ref="A84:D84"/>
    <mergeCell ref="C85:D85"/>
    <mergeCell ref="E84:F85"/>
    <mergeCell ref="G84:H85"/>
    <mergeCell ref="C76:D76"/>
    <mergeCell ref="I92:M92"/>
    <mergeCell ref="C93:D93"/>
    <mergeCell ref="E93:F93"/>
    <mergeCell ref="G93:H93"/>
    <mergeCell ref="I93:M93"/>
    <mergeCell ref="G86:H88"/>
    <mergeCell ref="I87:M87"/>
    <mergeCell ref="I88:M88"/>
    <mergeCell ref="C89:D89"/>
    <mergeCell ref="E89:F89"/>
    <mergeCell ref="G89:H89"/>
    <mergeCell ref="I89:M89"/>
    <mergeCell ref="C86:D88"/>
    <mergeCell ref="E86:F88"/>
    <mergeCell ref="E101:F101"/>
    <mergeCell ref="E100:F100"/>
    <mergeCell ref="E99:F99"/>
    <mergeCell ref="B96:B97"/>
    <mergeCell ref="C97:D97"/>
    <mergeCell ref="E97:F97"/>
    <mergeCell ref="G97:H97"/>
    <mergeCell ref="E76:F76"/>
    <mergeCell ref="G76:H76"/>
    <mergeCell ref="C95:D95"/>
    <mergeCell ref="B86:B95"/>
    <mergeCell ref="E95:F95"/>
    <mergeCell ref="G95:H95"/>
    <mergeCell ref="C92:D92"/>
    <mergeCell ref="E92:F92"/>
    <mergeCell ref="G92:H92"/>
    <mergeCell ref="I97:M97"/>
    <mergeCell ref="C98:D98"/>
    <mergeCell ref="E98:F98"/>
    <mergeCell ref="G98:H98"/>
    <mergeCell ref="C96:D96"/>
    <mergeCell ref="E96:F96"/>
    <mergeCell ref="G96:H96"/>
    <mergeCell ref="I96:M96"/>
    <mergeCell ref="C94:D94"/>
    <mergeCell ref="E94:F94"/>
    <mergeCell ref="I95:M95"/>
    <mergeCell ref="I103:M103"/>
    <mergeCell ref="B98:B103"/>
    <mergeCell ref="B104:D104"/>
    <mergeCell ref="E104:F104"/>
    <mergeCell ref="G104:H104"/>
    <mergeCell ref="I104:M104"/>
    <mergeCell ref="A86:A104"/>
    <mergeCell ref="G99:H99"/>
    <mergeCell ref="G100:H100"/>
    <mergeCell ref="G101:H101"/>
    <mergeCell ref="G102:H102"/>
    <mergeCell ref="G103:H103"/>
    <mergeCell ref="I98:M98"/>
    <mergeCell ref="I99:M99"/>
    <mergeCell ref="I100:M100"/>
    <mergeCell ref="I101:M101"/>
    <mergeCell ref="I102:M102"/>
    <mergeCell ref="C99:D99"/>
    <mergeCell ref="C100:D100"/>
    <mergeCell ref="C101:D101"/>
    <mergeCell ref="C102:D102"/>
    <mergeCell ref="C103:D103"/>
    <mergeCell ref="E103:F103"/>
    <mergeCell ref="E102:F102"/>
    <mergeCell ref="I108:M108"/>
    <mergeCell ref="I109:M109"/>
    <mergeCell ref="G109:H109"/>
    <mergeCell ref="G108:H108"/>
    <mergeCell ref="G107:H107"/>
    <mergeCell ref="G106:H106"/>
    <mergeCell ref="C105:D105"/>
    <mergeCell ref="E105:F105"/>
    <mergeCell ref="G105:H105"/>
    <mergeCell ref="I105:M105"/>
    <mergeCell ref="I106:M106"/>
    <mergeCell ref="I107:M107"/>
    <mergeCell ref="E106:F106"/>
    <mergeCell ref="E107:F107"/>
    <mergeCell ref="B105:B108"/>
    <mergeCell ref="A105:A109"/>
    <mergeCell ref="B109:D109"/>
    <mergeCell ref="C110:D110"/>
    <mergeCell ref="E110:F110"/>
    <mergeCell ref="G110:H110"/>
    <mergeCell ref="E108:F108"/>
    <mergeCell ref="E109:F109"/>
    <mergeCell ref="C106:D106"/>
    <mergeCell ref="C107:D107"/>
    <mergeCell ref="C108:D108"/>
    <mergeCell ref="I110:M110"/>
    <mergeCell ref="C111:D111"/>
    <mergeCell ref="E111:F111"/>
    <mergeCell ref="G111:H111"/>
    <mergeCell ref="I111:M111"/>
    <mergeCell ref="C112:D112"/>
    <mergeCell ref="E112:F112"/>
    <mergeCell ref="G112:H112"/>
    <mergeCell ref="I112:M112"/>
    <mergeCell ref="A128:D128"/>
    <mergeCell ref="B123:D123"/>
    <mergeCell ref="C116:D116"/>
    <mergeCell ref="G119:H119"/>
    <mergeCell ref="E119:F119"/>
    <mergeCell ref="E121:F121"/>
    <mergeCell ref="B110:B118"/>
    <mergeCell ref="A110:A119"/>
    <mergeCell ref="E117:F117"/>
    <mergeCell ref="E118:F118"/>
    <mergeCell ref="C113:D113"/>
    <mergeCell ref="C115:D115"/>
    <mergeCell ref="C117:D117"/>
    <mergeCell ref="C118:D118"/>
    <mergeCell ref="B119:D119"/>
    <mergeCell ref="C121:D121"/>
    <mergeCell ref="G118:H118"/>
    <mergeCell ref="G117:H117"/>
    <mergeCell ref="G115:H115"/>
    <mergeCell ref="G113:H113"/>
    <mergeCell ref="G121:H121"/>
    <mergeCell ref="C122:D122"/>
    <mergeCell ref="C114:D114"/>
    <mergeCell ref="E114:F114"/>
    <mergeCell ref="I113:M113"/>
    <mergeCell ref="I115:M115"/>
    <mergeCell ref="I117:M117"/>
    <mergeCell ref="I118:M118"/>
    <mergeCell ref="E113:F113"/>
    <mergeCell ref="E115:F115"/>
    <mergeCell ref="E116:F116"/>
    <mergeCell ref="G116:H116"/>
    <mergeCell ref="I116:M116"/>
    <mergeCell ref="G114:H114"/>
    <mergeCell ref="I114:M114"/>
    <mergeCell ref="I128:M128"/>
    <mergeCell ref="I123:M123"/>
    <mergeCell ref="G123:H123"/>
    <mergeCell ref="E123:F123"/>
    <mergeCell ref="E122:F122"/>
    <mergeCell ref="G122:H122"/>
    <mergeCell ref="I122:M122"/>
    <mergeCell ref="E128:F128"/>
    <mergeCell ref="G128:H128"/>
    <mergeCell ref="I121:M121"/>
    <mergeCell ref="G125:H125"/>
    <mergeCell ref="G126:H126"/>
    <mergeCell ref="G127:H127"/>
    <mergeCell ref="I124:M124"/>
    <mergeCell ref="I125:M125"/>
    <mergeCell ref="I126:M126"/>
    <mergeCell ref="I127:M12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SAMANG0</dc:creator>
  <cp:lastModifiedBy>Registered User</cp:lastModifiedBy>
  <cp:lastPrinted>2016-12-15T06:10:57Z</cp:lastPrinted>
  <dcterms:created xsi:type="dcterms:W3CDTF">2015-12-09T07:50:11Z</dcterms:created>
  <dcterms:modified xsi:type="dcterms:W3CDTF">2016-12-15T07:09:48Z</dcterms:modified>
</cp:coreProperties>
</file>