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60" windowWidth="18135" windowHeight="10410"/>
  </bookViews>
  <sheets>
    <sheet name="19.1~" sheetId="12" r:id="rId1"/>
  </sheets>
  <definedNames>
    <definedName name="_xlnm.Print_Area" localSheetId="0">'19.1~'!$B$1:$F$29</definedName>
  </definedNames>
  <calcPr calcId="144525"/>
</workbook>
</file>

<file path=xl/calcChain.xml><?xml version="1.0" encoding="utf-8"?>
<calcChain xmlns="http://schemas.openxmlformats.org/spreadsheetml/2006/main">
  <c r="E5" i="12" l="1"/>
  <c r="E11" i="12" s="1"/>
  <c r="E12" i="12" s="1"/>
  <c r="D5" i="12"/>
  <c r="D6" i="12" s="1"/>
  <c r="D7" i="12" s="1"/>
  <c r="D8" i="12" s="1"/>
  <c r="C5" i="12"/>
  <c r="C6" i="12" s="1"/>
  <c r="C7" i="12" s="1"/>
  <c r="C8" i="12" s="1"/>
  <c r="C10" i="12" l="1"/>
  <c r="C11" i="12" s="1"/>
  <c r="C12" i="12" s="1"/>
  <c r="D14" i="12"/>
  <c r="D15" i="12" s="1"/>
  <c r="C13" i="12"/>
  <c r="C14" i="12" s="1"/>
  <c r="C15" i="12" s="1"/>
  <c r="E14" i="12"/>
  <c r="E15" i="12" s="1"/>
  <c r="D11" i="12"/>
  <c r="D12" i="12" s="1"/>
  <c r="E6" i="12"/>
  <c r="E7" i="12" s="1"/>
  <c r="E8" i="12" s="1"/>
</calcChain>
</file>

<file path=xl/sharedStrings.xml><?xml version="1.0" encoding="utf-8"?>
<sst xmlns="http://schemas.openxmlformats.org/spreadsheetml/2006/main" count="55" uniqueCount="47">
  <si>
    <t>구분</t>
    <phoneticPr fontId="2" type="noConversion"/>
  </si>
  <si>
    <t>비고</t>
    <phoneticPr fontId="2" type="noConversion"/>
  </si>
  <si>
    <t>본인부담금(20%)</t>
    <phoneticPr fontId="2" type="noConversion"/>
  </si>
  <si>
    <t>1등급</t>
    <phoneticPr fontId="2" type="noConversion"/>
  </si>
  <si>
    <t>2등급</t>
    <phoneticPr fontId="2" type="noConversion"/>
  </si>
  <si>
    <t>3등급</t>
    <phoneticPr fontId="2" type="noConversion"/>
  </si>
  <si>
    <t>급여(원)</t>
    <phoneticPr fontId="2" type="noConversion"/>
  </si>
  <si>
    <t>식사</t>
    <phoneticPr fontId="2" type="noConversion"/>
  </si>
  <si>
    <t>간식</t>
    <phoneticPr fontId="2" type="noConversion"/>
  </si>
  <si>
    <t>산출내역</t>
    <phoneticPr fontId="2" type="noConversion"/>
  </si>
  <si>
    <t>계</t>
    <phoneticPr fontId="2" type="noConversion"/>
  </si>
  <si>
    <t>#비급여(전액본인부담)</t>
    <phoneticPr fontId="2" type="noConversion"/>
  </si>
  <si>
    <t>#급여</t>
    <phoneticPr fontId="2" type="noConversion"/>
  </si>
  <si>
    <t>일반</t>
    <phoneticPr fontId="2" type="noConversion"/>
  </si>
  <si>
    <t>의료(경감대상자)</t>
    <phoneticPr fontId="2" type="noConversion"/>
  </si>
  <si>
    <t>시설이용료</t>
    <phoneticPr fontId="2" type="noConversion"/>
  </si>
  <si>
    <t>공단부담금(80%)</t>
    <phoneticPr fontId="2" type="noConversion"/>
  </si>
  <si>
    <t>식재료비포함</t>
    <phoneticPr fontId="2" type="noConversion"/>
  </si>
  <si>
    <t>1일기준</t>
    <phoneticPr fontId="2" type="noConversion"/>
  </si>
  <si>
    <t>30일기준</t>
    <phoneticPr fontId="2" type="noConversion"/>
  </si>
  <si>
    <t>★ 4등급~5등급(치매등급)은 3등급 수가 준용 ★</t>
    <phoneticPr fontId="2" type="noConversion"/>
  </si>
  <si>
    <t xml:space="preserve"> ★ 기초생활 수급자 전액 면제 ★ </t>
    <phoneticPr fontId="2" type="noConversion"/>
  </si>
  <si>
    <t>1. 식재료비(원)</t>
    <phoneticPr fontId="2" type="noConversion"/>
  </si>
  <si>
    <r>
      <rPr>
        <sz val="11"/>
        <color theme="1"/>
        <rFont val="굴림"/>
        <family val="3"/>
        <charset val="129"/>
      </rPr>
      <t>사회복지법인 공영복지재단 공영노인전문요양시설</t>
    </r>
    <r>
      <rPr>
        <sz val="14"/>
        <color theme="1"/>
        <rFont val="굴림"/>
        <family val="3"/>
        <charset val="129"/>
      </rPr>
      <t xml:space="preserve"> </t>
    </r>
    <r>
      <rPr>
        <sz val="14"/>
        <color theme="1"/>
        <rFont val="HY백송B"/>
        <family val="1"/>
        <charset val="129"/>
      </rPr>
      <t>사랑원</t>
    </r>
    <phoneticPr fontId="2" type="noConversion"/>
  </si>
  <si>
    <t>본인부담금(12%)</t>
    <phoneticPr fontId="2" type="noConversion"/>
  </si>
  <si>
    <t>본인부담금(8%)</t>
    <phoneticPr fontId="2" type="noConversion"/>
  </si>
  <si>
    <t>공단부담금(88%)</t>
    <phoneticPr fontId="2" type="noConversion"/>
  </si>
  <si>
    <t>공단부담금(92%)</t>
    <phoneticPr fontId="2" type="noConversion"/>
  </si>
  <si>
    <t>2019년 1월1일~</t>
    <phoneticPr fontId="2" type="noConversion"/>
  </si>
  <si>
    <t>진료구분</t>
    <phoneticPr fontId="2" type="noConversion"/>
  </si>
  <si>
    <t>촉탁의 진료 본인부담금 (1회 진료 기준)</t>
    <phoneticPr fontId="2" type="noConversion"/>
  </si>
  <si>
    <t>일반(20%)</t>
    <phoneticPr fontId="2" type="noConversion"/>
  </si>
  <si>
    <t>기초(0%)</t>
    <phoneticPr fontId="2" type="noConversion"/>
  </si>
  <si>
    <t>0원</t>
    <phoneticPr fontId="2" type="noConversion"/>
  </si>
  <si>
    <t>재진비용(11,210원)</t>
    <phoneticPr fontId="2" type="noConversion"/>
  </si>
  <si>
    <t>초진비용(15,690원)</t>
    <phoneticPr fontId="2" type="noConversion"/>
  </si>
  <si>
    <t>3,130원</t>
    <phoneticPr fontId="2" type="noConversion"/>
  </si>
  <si>
    <t>2,240원</t>
    <phoneticPr fontId="2" type="noConversion"/>
  </si>
  <si>
    <t>#촉탁의 진찰비용</t>
    <phoneticPr fontId="2" type="noConversion"/>
  </si>
  <si>
    <t>1,800(매끼)*3(식)*30(일)=162,000</t>
    <phoneticPr fontId="2" type="noConversion"/>
  </si>
  <si>
    <t>600원(매일)*30(일)=18,000</t>
    <phoneticPr fontId="2" type="noConversion"/>
  </si>
  <si>
    <t>일반(12%)</t>
    <phoneticPr fontId="2" type="noConversion"/>
  </si>
  <si>
    <t>감경(8%))</t>
    <phoneticPr fontId="2" type="noConversion"/>
  </si>
  <si>
    <t>1,880원</t>
    <phoneticPr fontId="2" type="noConversion"/>
  </si>
  <si>
    <t>1,340원</t>
    <phoneticPr fontId="2" type="noConversion"/>
  </si>
  <si>
    <t>1,250원</t>
    <phoneticPr fontId="2" type="noConversion"/>
  </si>
  <si>
    <t>890원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</si>
</sst>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;[Red]#,##0"/>
    <numFmt numFmtId="177" formatCode="#,##0_);\(#,##0\)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굴림"/>
      <family val="3"/>
      <charset val="129"/>
    </font>
    <font>
      <b/>
      <sz val="16"/>
      <color theme="1"/>
      <name val="굴림"/>
      <family val="3"/>
      <charset val="129"/>
    </font>
    <font>
      <b/>
      <sz val="14"/>
      <color theme="1"/>
      <name val="굴림"/>
      <family val="3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굴림"/>
      <family val="3"/>
      <charset val="129"/>
    </font>
    <font>
      <sz val="14"/>
      <color theme="1"/>
      <name val="HY백송B"/>
      <family val="1"/>
      <charset val="129"/>
    </font>
    <font>
      <sz val="11"/>
      <color theme="1"/>
      <name val="굴림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굴림"/>
      <family val="3"/>
      <charset val="129"/>
    </font>
    <font>
      <b/>
      <sz val="20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3" fontId="7" fillId="0" borderId="0" xfId="0" applyNumberFormat="1" applyFont="1">
      <alignment vertical="center"/>
    </xf>
    <xf numFmtId="41" fontId="5" fillId="0" borderId="4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41" fontId="4" fillId="0" borderId="13" xfId="1" applyFont="1" applyBorder="1" applyAlignment="1">
      <alignment horizontal="center" vertical="center"/>
    </xf>
    <xf numFmtId="41" fontId="4" fillId="0" borderId="14" xfId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41" fontId="5" fillId="0" borderId="3" xfId="1" applyFont="1" applyBorder="1" applyAlignment="1">
      <alignment horizontal="right" vertical="center"/>
    </xf>
    <xf numFmtId="41" fontId="5" fillId="3" borderId="1" xfId="1" applyFont="1" applyFill="1" applyBorder="1" applyAlignment="1">
      <alignment horizontal="right" vertical="center"/>
    </xf>
    <xf numFmtId="176" fontId="5" fillId="0" borderId="1" xfId="1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41" fontId="5" fillId="0" borderId="1" xfId="1" applyFont="1" applyBorder="1" applyAlignment="1">
      <alignment horizontal="right" vertical="center"/>
    </xf>
    <xf numFmtId="41" fontId="5" fillId="0" borderId="16" xfId="1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5" fillId="0" borderId="10" xfId="1" applyFont="1" applyBorder="1" applyAlignment="1">
      <alignment horizontal="right" vertical="center"/>
    </xf>
    <xf numFmtId="41" fontId="5" fillId="3" borderId="24" xfId="1" applyFont="1" applyFill="1" applyBorder="1" applyAlignment="1">
      <alignment horizontal="right" vertical="center"/>
    </xf>
    <xf numFmtId="41" fontId="5" fillId="3" borderId="25" xfId="1" applyFont="1" applyFill="1" applyBorder="1" applyAlignment="1">
      <alignment horizontal="right" vertical="center"/>
    </xf>
    <xf numFmtId="41" fontId="4" fillId="0" borderId="5" xfId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vertical="center"/>
    </xf>
    <xf numFmtId="177" fontId="7" fillId="0" borderId="1" xfId="0" applyNumberFormat="1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177" fontId="7" fillId="0" borderId="8" xfId="0" applyNumberFormat="1" applyFont="1" applyBorder="1" applyAlignment="1">
      <alignment horizontal="center" vertical="center"/>
    </xf>
    <xf numFmtId="177" fontId="7" fillId="0" borderId="9" xfId="0" applyNumberFormat="1" applyFont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3" fontId="11" fillId="2" borderId="21" xfId="0" applyNumberFormat="1" applyFont="1" applyFill="1" applyBorder="1" applyAlignment="1">
      <alignment horizontal="right" vertical="center"/>
    </xf>
    <xf numFmtId="41" fontId="11" fillId="2" borderId="7" xfId="1" applyFont="1" applyFill="1" applyBorder="1" applyAlignment="1">
      <alignment horizontal="center" vertical="center"/>
    </xf>
    <xf numFmtId="3" fontId="11" fillId="2" borderId="8" xfId="0" applyNumberFormat="1" applyFont="1" applyFill="1" applyBorder="1" applyAlignment="1">
      <alignment horizontal="right" vertical="center"/>
    </xf>
    <xf numFmtId="0" fontId="12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7" fillId="0" borderId="6" xfId="0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41" fontId="5" fillId="3" borderId="23" xfId="1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41" fontId="4" fillId="0" borderId="2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5" fillId="0" borderId="18" xfId="1" applyFont="1" applyBorder="1" applyAlignment="1">
      <alignment horizontal="center" vertical="center"/>
    </xf>
    <xf numFmtId="41" fontId="5" fillId="0" borderId="19" xfId="1" applyFont="1" applyBorder="1" applyAlignment="1">
      <alignment horizontal="center" vertical="center"/>
    </xf>
    <xf numFmtId="41" fontId="5" fillId="0" borderId="20" xfId="1" applyFont="1" applyBorder="1" applyAlignment="1">
      <alignment horizontal="center" vertical="center"/>
    </xf>
    <xf numFmtId="41" fontId="5" fillId="0" borderId="14" xfId="1" applyFont="1" applyBorder="1" applyAlignment="1">
      <alignment horizontal="center" vertical="center"/>
    </xf>
    <xf numFmtId="177" fontId="7" fillId="0" borderId="29" xfId="0" applyNumberFormat="1" applyFont="1" applyBorder="1" applyAlignment="1">
      <alignment horizontal="center" vertical="center"/>
    </xf>
    <xf numFmtId="177" fontId="7" fillId="0" borderId="30" xfId="0" applyNumberFormat="1" applyFont="1" applyBorder="1" applyAlignment="1">
      <alignment horizontal="center" vertical="center"/>
    </xf>
    <xf numFmtId="177" fontId="7" fillId="0" borderId="31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topLeftCell="A4" workbookViewId="0">
      <selection activeCell="Q6" sqref="Q6"/>
    </sheetView>
  </sheetViews>
  <sheetFormatPr defaultRowHeight="20.25" x14ac:dyDescent="0.3"/>
  <cols>
    <col min="2" max="2" width="24.75" style="1" customWidth="1"/>
    <col min="3" max="4" width="16.75" style="1" customWidth="1"/>
    <col min="5" max="5" width="18.75" style="1" customWidth="1"/>
    <col min="6" max="6" width="12.625" style="1" customWidth="1"/>
  </cols>
  <sheetData>
    <row r="1" spans="2:6" ht="31.5" x14ac:dyDescent="0.3">
      <c r="B1" s="50" t="s">
        <v>15</v>
      </c>
      <c r="C1" s="50"/>
      <c r="D1" s="50"/>
      <c r="E1" s="50"/>
      <c r="F1" s="50"/>
    </row>
    <row r="2" spans="2:6" ht="26.25" thickBot="1" x14ac:dyDescent="0.35">
      <c r="B2" s="38" t="s">
        <v>12</v>
      </c>
      <c r="C2" s="2"/>
      <c r="D2" s="2"/>
      <c r="E2" s="51" t="s">
        <v>28</v>
      </c>
      <c r="F2" s="51"/>
    </row>
    <row r="3" spans="2:6" ht="34.5" customHeight="1" thickBot="1" x14ac:dyDescent="0.35">
      <c r="B3" s="9" t="s">
        <v>13</v>
      </c>
      <c r="C3" s="10" t="s">
        <v>3</v>
      </c>
      <c r="D3" s="10" t="s">
        <v>4</v>
      </c>
      <c r="E3" s="10" t="s">
        <v>5</v>
      </c>
      <c r="F3" s="11" t="s">
        <v>1</v>
      </c>
    </row>
    <row r="4" spans="2:6" ht="27.75" customHeight="1" x14ac:dyDescent="0.3">
      <c r="B4" s="52" t="s">
        <v>6</v>
      </c>
      <c r="C4" s="14">
        <v>69150</v>
      </c>
      <c r="D4" s="14">
        <v>64170</v>
      </c>
      <c r="E4" s="14">
        <v>59170</v>
      </c>
      <c r="F4" s="8" t="s">
        <v>18</v>
      </c>
    </row>
    <row r="5" spans="2:6" ht="27.75" customHeight="1" x14ac:dyDescent="0.3">
      <c r="B5" s="53"/>
      <c r="C5" s="16">
        <f>C4*30</f>
        <v>2074500</v>
      </c>
      <c r="D5" s="16">
        <f>D4*30</f>
        <v>1925100</v>
      </c>
      <c r="E5" s="16">
        <f>E4*30</f>
        <v>1775100</v>
      </c>
      <c r="F5" s="54" t="s">
        <v>19</v>
      </c>
    </row>
    <row r="6" spans="2:6" ht="27.75" customHeight="1" x14ac:dyDescent="0.3">
      <c r="B6" s="24" t="s">
        <v>16</v>
      </c>
      <c r="C6" s="16">
        <f>C5*80%</f>
        <v>1659600</v>
      </c>
      <c r="D6" s="16">
        <f>D5*80%</f>
        <v>1540080</v>
      </c>
      <c r="E6" s="16">
        <f>E5*80%</f>
        <v>1420080</v>
      </c>
      <c r="F6" s="55"/>
    </row>
    <row r="7" spans="2:6" ht="27.75" customHeight="1" x14ac:dyDescent="0.3">
      <c r="B7" s="20" t="s">
        <v>2</v>
      </c>
      <c r="C7" s="18">
        <f>C5-C6</f>
        <v>414900</v>
      </c>
      <c r="D7" s="18">
        <f>D5-D6</f>
        <v>385020</v>
      </c>
      <c r="E7" s="18">
        <f>E5-E6</f>
        <v>355020</v>
      </c>
      <c r="F7" s="55"/>
    </row>
    <row r="8" spans="2:6" ht="27.75" customHeight="1" thickBot="1" x14ac:dyDescent="0.35">
      <c r="B8" s="34" t="s">
        <v>17</v>
      </c>
      <c r="C8" s="35">
        <f>C7+F21</f>
        <v>594900</v>
      </c>
      <c r="D8" s="35">
        <f>D7+F21</f>
        <v>565020</v>
      </c>
      <c r="E8" s="35">
        <f>E7+F21</f>
        <v>535020</v>
      </c>
      <c r="F8" s="56"/>
    </row>
    <row r="9" spans="2:6" ht="27.75" customHeight="1" thickBot="1" x14ac:dyDescent="0.35">
      <c r="B9" s="12" t="s">
        <v>14</v>
      </c>
      <c r="C9" s="19" t="s">
        <v>3</v>
      </c>
      <c r="D9" s="19" t="s">
        <v>4</v>
      </c>
      <c r="E9" s="19" t="s">
        <v>5</v>
      </c>
      <c r="F9" s="13" t="s">
        <v>1</v>
      </c>
    </row>
    <row r="10" spans="2:6" ht="27.75" customHeight="1" x14ac:dyDescent="0.3">
      <c r="B10" s="17" t="s">
        <v>26</v>
      </c>
      <c r="C10" s="14">
        <f>C5*88%</f>
        <v>1825560</v>
      </c>
      <c r="D10" s="14">
        <v>1694090</v>
      </c>
      <c r="E10" s="14">
        <v>1562090</v>
      </c>
      <c r="F10" s="57" t="s">
        <v>19</v>
      </c>
    </row>
    <row r="11" spans="2:6" ht="27.75" customHeight="1" x14ac:dyDescent="0.3">
      <c r="B11" s="24" t="s">
        <v>24</v>
      </c>
      <c r="C11" s="21">
        <f>C5-C10</f>
        <v>248940</v>
      </c>
      <c r="D11" s="21">
        <f>D5-D10</f>
        <v>231010</v>
      </c>
      <c r="E11" s="21">
        <f>E5-E10</f>
        <v>213010</v>
      </c>
      <c r="F11" s="55"/>
    </row>
    <row r="12" spans="2:6" ht="27.75" customHeight="1" thickBot="1" x14ac:dyDescent="0.35">
      <c r="B12" s="36" t="s">
        <v>17</v>
      </c>
      <c r="C12" s="35">
        <f>F21+C11</f>
        <v>428940</v>
      </c>
      <c r="D12" s="35">
        <f>D11+F21</f>
        <v>411010</v>
      </c>
      <c r="E12" s="35">
        <f>E11+F21</f>
        <v>393010</v>
      </c>
      <c r="F12" s="55"/>
    </row>
    <row r="13" spans="2:6" ht="27.75" customHeight="1" x14ac:dyDescent="0.3">
      <c r="B13" s="17" t="s">
        <v>27</v>
      </c>
      <c r="C13" s="15">
        <f>C5*92%</f>
        <v>1908540</v>
      </c>
      <c r="D13" s="15">
        <v>1771100</v>
      </c>
      <c r="E13" s="15">
        <v>1633100</v>
      </c>
      <c r="F13" s="55"/>
    </row>
    <row r="14" spans="2:6" ht="27.75" customHeight="1" x14ac:dyDescent="0.3">
      <c r="B14" s="24" t="s">
        <v>25</v>
      </c>
      <c r="C14" s="22">
        <f>C5-C13</f>
        <v>165960</v>
      </c>
      <c r="D14" s="23">
        <f>D5-D13</f>
        <v>154000</v>
      </c>
      <c r="E14" s="23">
        <f>E5-E13</f>
        <v>142000</v>
      </c>
      <c r="F14" s="55"/>
    </row>
    <row r="15" spans="2:6" ht="27.75" customHeight="1" thickBot="1" x14ac:dyDescent="0.35">
      <c r="B15" s="36" t="s">
        <v>17</v>
      </c>
      <c r="C15" s="35">
        <f>C14+F21</f>
        <v>345960</v>
      </c>
      <c r="D15" s="37">
        <f>D14+F21</f>
        <v>334000</v>
      </c>
      <c r="E15" s="37">
        <f>E14+F21</f>
        <v>322000</v>
      </c>
      <c r="F15" s="56"/>
    </row>
    <row r="16" spans="2:6" ht="28.5" customHeight="1" x14ac:dyDescent="0.3">
      <c r="B16" s="49" t="s">
        <v>20</v>
      </c>
      <c r="C16" s="49"/>
      <c r="D16" s="49"/>
      <c r="E16" s="49"/>
      <c r="F16" s="49"/>
    </row>
    <row r="17" spans="1:6" ht="28.5" customHeight="1" x14ac:dyDescent="0.3">
      <c r="B17" s="40" t="s">
        <v>21</v>
      </c>
      <c r="C17" s="40"/>
      <c r="D17" s="40"/>
      <c r="E17" s="2"/>
      <c r="F17" s="2"/>
    </row>
    <row r="18" spans="1:6" ht="34.5" customHeight="1" x14ac:dyDescent="0.3">
      <c r="B18" s="41" t="s">
        <v>11</v>
      </c>
      <c r="C18" s="41"/>
      <c r="D18" s="41"/>
      <c r="E18" s="2"/>
      <c r="F18" s="2"/>
    </row>
    <row r="19" spans="1:6" ht="19.5" thickBot="1" x14ac:dyDescent="0.35">
      <c r="B19" s="2" t="s">
        <v>22</v>
      </c>
      <c r="C19" s="2"/>
      <c r="D19" s="2"/>
      <c r="E19" s="2"/>
      <c r="F19" s="2"/>
    </row>
    <row r="20" spans="1:6" ht="21.75" customHeight="1" x14ac:dyDescent="0.3">
      <c r="B20" s="4" t="s">
        <v>0</v>
      </c>
      <c r="C20" s="42" t="s">
        <v>9</v>
      </c>
      <c r="D20" s="42"/>
      <c r="E20" s="42"/>
      <c r="F20" s="3" t="s">
        <v>10</v>
      </c>
    </row>
    <row r="21" spans="1:6" ht="21.75" customHeight="1" x14ac:dyDescent="0.3">
      <c r="B21" s="5" t="s">
        <v>7</v>
      </c>
      <c r="C21" s="43" t="s">
        <v>39</v>
      </c>
      <c r="D21" s="43"/>
      <c r="E21" s="43"/>
      <c r="F21" s="44">
        <v>180000</v>
      </c>
    </row>
    <row r="22" spans="1:6" ht="21.75" customHeight="1" thickBot="1" x14ac:dyDescent="0.35">
      <c r="A22" s="25"/>
      <c r="B22" s="6" t="s">
        <v>8</v>
      </c>
      <c r="C22" s="46" t="s">
        <v>40</v>
      </c>
      <c r="D22" s="46"/>
      <c r="E22" s="46"/>
      <c r="F22" s="45"/>
    </row>
    <row r="23" spans="1:6" ht="31.5" customHeight="1" thickBot="1" x14ac:dyDescent="0.35">
      <c r="A23" s="25"/>
      <c r="B23" s="41" t="s">
        <v>38</v>
      </c>
      <c r="C23" s="41"/>
      <c r="D23" s="41"/>
      <c r="E23" s="2"/>
      <c r="F23" s="2"/>
    </row>
    <row r="24" spans="1:6" ht="21.75" customHeight="1" x14ac:dyDescent="0.3">
      <c r="A24" s="26"/>
      <c r="B24" s="47" t="s">
        <v>29</v>
      </c>
      <c r="C24" s="58" t="s">
        <v>30</v>
      </c>
      <c r="D24" s="59"/>
      <c r="E24" s="59"/>
      <c r="F24" s="60"/>
    </row>
    <row r="25" spans="1:6" ht="21.75" customHeight="1" x14ac:dyDescent="0.3">
      <c r="A25" s="26"/>
      <c r="B25" s="48"/>
      <c r="C25" s="27" t="s">
        <v>31</v>
      </c>
      <c r="D25" s="27" t="s">
        <v>41</v>
      </c>
      <c r="E25" s="27" t="s">
        <v>42</v>
      </c>
      <c r="F25" s="28" t="s">
        <v>32</v>
      </c>
    </row>
    <row r="26" spans="1:6" ht="21.75" customHeight="1" x14ac:dyDescent="0.3">
      <c r="A26" s="25"/>
      <c r="B26" s="29" t="s">
        <v>35</v>
      </c>
      <c r="C26" s="30" t="s">
        <v>36</v>
      </c>
      <c r="D26" s="30" t="s">
        <v>43</v>
      </c>
      <c r="E26" s="30" t="s">
        <v>45</v>
      </c>
      <c r="F26" s="28" t="s">
        <v>33</v>
      </c>
    </row>
    <row r="27" spans="1:6" ht="21.75" customHeight="1" thickBot="1" x14ac:dyDescent="0.35">
      <c r="A27" s="25"/>
      <c r="B27" s="31" t="s">
        <v>34</v>
      </c>
      <c r="C27" s="32" t="s">
        <v>37</v>
      </c>
      <c r="D27" s="32" t="s">
        <v>44</v>
      </c>
      <c r="E27" s="32" t="s">
        <v>46</v>
      </c>
      <c r="F27" s="33" t="s">
        <v>33</v>
      </c>
    </row>
    <row r="28" spans="1:6" ht="18.75" x14ac:dyDescent="0.3">
      <c r="A28" s="25"/>
      <c r="B28" s="2"/>
      <c r="C28" s="2"/>
      <c r="D28" s="7"/>
      <c r="E28" s="2"/>
      <c r="F28" s="2"/>
    </row>
    <row r="29" spans="1:6" ht="22.5" customHeight="1" x14ac:dyDescent="0.3">
      <c r="B29" s="39" t="s">
        <v>23</v>
      </c>
      <c r="C29" s="39"/>
      <c r="D29" s="39"/>
      <c r="E29" s="39"/>
      <c r="F29" s="39"/>
    </row>
  </sheetData>
  <mergeCells count="16">
    <mergeCell ref="B16:F16"/>
    <mergeCell ref="B1:F1"/>
    <mergeCell ref="E2:F2"/>
    <mergeCell ref="B4:B5"/>
    <mergeCell ref="F5:F8"/>
    <mergeCell ref="F10:F15"/>
    <mergeCell ref="B29:F29"/>
    <mergeCell ref="B17:D17"/>
    <mergeCell ref="B18:D18"/>
    <mergeCell ref="C20:E20"/>
    <mergeCell ref="C21:E21"/>
    <mergeCell ref="F21:F22"/>
    <mergeCell ref="C22:E22"/>
    <mergeCell ref="B24:B25"/>
    <mergeCell ref="B23:D23"/>
    <mergeCell ref="C24:F24"/>
  </mergeCells>
  <phoneticPr fontId="2" type="noConversion"/>
  <pageMargins left="0.39370078740157483" right="0.11811023622047245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19.1~</vt:lpstr>
      <vt:lpstr>'19.1~'!Print_Area</vt:lpstr>
    </vt:vector>
  </TitlesOfParts>
  <Company>♡무한공유의출발점♡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www.cizel.co.kr</dc:creator>
  <cp:lastModifiedBy>USER</cp:lastModifiedBy>
  <cp:lastPrinted>2019-04-01T06:23:08Z</cp:lastPrinted>
  <dcterms:created xsi:type="dcterms:W3CDTF">2010-03-10T09:02:28Z</dcterms:created>
  <dcterms:modified xsi:type="dcterms:W3CDTF">2019-09-19T07:42:28Z</dcterms:modified>
</cp:coreProperties>
</file>