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송녹골요양홈서식\2021 업무문서\"/>
    </mc:Choice>
  </mc:AlternateContent>
  <xr:revisionPtr revIDLastSave="0" documentId="13_ncr:1_{89A917CB-7B49-4F27-87C2-0D794B6C4E93}" xr6:coauthVersionLast="45" xr6:coauthVersionMax="45" xr10:uidLastSave="{00000000-0000-0000-0000-000000000000}"/>
  <bookViews>
    <workbookView xWindow="6210" yWindow="1935" windowWidth="21600" windowHeight="11385" xr2:uid="{337FBC20-6148-4C42-AEBF-DF7AE569A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D9" i="1"/>
  <c r="F8" i="1"/>
  <c r="E8" i="1"/>
  <c r="D8" i="1"/>
  <c r="F7" i="1"/>
  <c r="E7" i="1"/>
  <c r="D7" i="1"/>
  <c r="J8" i="1"/>
  <c r="I8" i="1"/>
  <c r="H8" i="1"/>
  <c r="J7" i="1"/>
  <c r="I7" i="1"/>
  <c r="H7" i="1"/>
  <c r="J9" i="1"/>
  <c r="I9" i="1"/>
  <c r="H9" i="1"/>
  <c r="H21" i="1" l="1"/>
  <c r="E20" i="1"/>
  <c r="D20" i="1"/>
  <c r="F22" i="1"/>
  <c r="F21" i="1"/>
  <c r="F20" i="1"/>
  <c r="E22" i="1"/>
  <c r="E21" i="1"/>
  <c r="D22" i="1"/>
  <c r="D21" i="1"/>
  <c r="J22" i="1"/>
  <c r="J21" i="1"/>
  <c r="J20" i="1"/>
  <c r="H22" i="1"/>
  <c r="I22" i="1"/>
  <c r="I21" i="1"/>
  <c r="I20" i="1"/>
  <c r="H20" i="1"/>
  <c r="G9" i="1"/>
  <c r="G22" i="1" s="1"/>
  <c r="G8" i="1"/>
  <c r="G21" i="1" s="1"/>
  <c r="G7" i="1"/>
  <c r="G20" i="1" s="1"/>
  <c r="C9" i="1"/>
  <c r="C22" i="1" s="1"/>
  <c r="C8" i="1"/>
  <c r="C21" i="1" s="1"/>
  <c r="C7" i="1"/>
  <c r="C20" i="1" s="1"/>
</calcChain>
</file>

<file path=xl/sharedStrings.xml><?xml version="1.0" encoding="utf-8"?>
<sst xmlns="http://schemas.openxmlformats.org/spreadsheetml/2006/main" count="22" uniqueCount="16">
  <si>
    <t>등급</t>
  </si>
  <si>
    <t>등급</t>
    <phoneticPr fontId="2" type="noConversion"/>
  </si>
  <si>
    <t>수가</t>
    <phoneticPr fontId="2" type="noConversion"/>
  </si>
  <si>
    <t>30일</t>
    <phoneticPr fontId="2" type="noConversion"/>
  </si>
  <si>
    <t>본인부담금</t>
  </si>
  <si>
    <t>본인부담금</t>
    <phoneticPr fontId="2" type="noConversion"/>
  </si>
  <si>
    <t>31일</t>
    <phoneticPr fontId="2" type="noConversion"/>
  </si>
  <si>
    <t>3~5</t>
    <phoneticPr fontId="2" type="noConversion"/>
  </si>
  <si>
    <t>식재료비</t>
    <phoneticPr fontId="2" type="noConversion"/>
  </si>
  <si>
    <t xml:space="preserve"> 식대 2,000원/끼  간식비 600원/일</t>
    <phoneticPr fontId="2" type="noConversion"/>
  </si>
  <si>
    <r>
      <t>30</t>
    </r>
    <r>
      <rPr>
        <b/>
        <sz val="10"/>
        <color rgb="FF000000"/>
        <rFont val="함초롬바탕"/>
        <family val="1"/>
        <charset val="129"/>
      </rPr>
      <t>일</t>
    </r>
  </si>
  <si>
    <r>
      <t>31</t>
    </r>
    <r>
      <rPr>
        <b/>
        <sz val="10"/>
        <color rgb="FF000000"/>
        <rFont val="함초롬바탕"/>
        <family val="1"/>
        <charset val="129"/>
      </rPr>
      <t>일</t>
    </r>
  </si>
  <si>
    <r>
      <t xml:space="preserve">□ 비급여부분 산정표 </t>
    </r>
    <r>
      <rPr>
        <b/>
        <sz val="12"/>
        <color rgb="FF000000"/>
        <rFont val="맑은 고딕"/>
        <family val="3"/>
        <charset val="129"/>
        <scheme val="minor"/>
      </rPr>
      <t>(</t>
    </r>
    <r>
      <rPr>
        <b/>
        <sz val="12"/>
        <color rgb="FF000000"/>
        <rFont val="함초롬바탕"/>
        <family val="1"/>
        <charset val="129"/>
      </rPr>
      <t>식대</t>
    </r>
    <r>
      <rPr>
        <b/>
        <sz val="12"/>
        <color rgb="FF000000"/>
        <rFont val="맑은 고딕"/>
        <family val="3"/>
        <charset val="129"/>
        <scheme val="minor"/>
      </rPr>
      <t xml:space="preserve">, </t>
    </r>
    <r>
      <rPr>
        <b/>
        <sz val="12"/>
        <color rgb="FF000000"/>
        <rFont val="함초롬바탕"/>
        <family val="1"/>
        <charset val="129"/>
      </rPr>
      <t>간식</t>
    </r>
    <r>
      <rPr>
        <b/>
        <sz val="12"/>
        <color rgb="FF000000"/>
        <rFont val="맑은 고딕"/>
        <family val="3"/>
        <charset val="129"/>
        <scheme val="minor"/>
      </rPr>
      <t>)                                                                    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</si>
  <si>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 xml:space="preserve">□ 등급별 본인부담 총금액                                                                                       </t>
    </r>
    <r>
      <rPr>
        <b/>
        <sz val="12"/>
        <color rgb="FF000000"/>
        <rFont val="맑은 고딕"/>
        <family val="3"/>
        <charset val="129"/>
        <scheme val="minor"/>
      </rPr>
      <t>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</si>
  <si>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 xml:space="preserve">□ 장기요양급여 수가기준 산정표                                    </t>
    </r>
    <r>
      <rPr>
        <b/>
        <sz val="12"/>
        <color rgb="FF000000"/>
        <rFont val="맑은 고딕"/>
        <family val="3"/>
        <charset val="129"/>
        <scheme val="minor"/>
      </rPr>
      <t xml:space="preserve">                                       (</t>
    </r>
    <r>
      <rPr>
        <b/>
        <sz val="12"/>
        <color rgb="FF000000"/>
        <rFont val="함초롬바탕"/>
        <family val="1"/>
        <charset val="129"/>
      </rPr>
      <t xml:space="preserve">단위 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원</t>
    </r>
    <r>
      <rPr>
        <b/>
        <sz val="12"/>
        <color rgb="FF000000"/>
        <rFont val="맑은 고딕"/>
        <family val="3"/>
        <charset val="129"/>
        <scheme val="minor"/>
      </rPr>
      <t>)</t>
    </r>
    <phoneticPr fontId="2" type="noConversion"/>
  </si>
  <si>
    <r>
      <t>2021</t>
    </r>
    <r>
      <rPr>
        <b/>
        <u/>
        <sz val="18"/>
        <color rgb="FF000000"/>
        <rFont val="맑은 고딕"/>
        <family val="1"/>
        <charset val="129"/>
      </rPr>
      <t>년 수가(노인요양공동생활가정)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</si>
</sst>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8"/>
      <color rgb="FF000000"/>
      <name val="맑은 고딕"/>
      <family val="3"/>
      <charset val="129"/>
      <scheme val="minor"/>
    </font>
    <font>
      <b/>
      <sz val="12"/>
      <color rgb="FF000000"/>
      <name val="함초롬바탕"/>
      <family val="1"/>
      <charset val="129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1"/>
      <charset val="129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>
      <alignment vertical="center"/>
    </xf>
    <xf numFmtId="9" fontId="0" fillId="0" borderId="3" xfId="0" applyNumberFormat="1" applyBorder="1" applyAlignment="1">
      <alignment horizontal="center" vertical="center"/>
    </xf>
    <xf numFmtId="41" fontId="0" fillId="0" borderId="3" xfId="0" applyNumberFormat="1" applyBorder="1">
      <alignment vertical="center"/>
    </xf>
    <xf numFmtId="9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41" fontId="0" fillId="0" borderId="31" xfId="1" applyFont="1" applyBorder="1" applyAlignment="1">
      <alignment horizontal="center" vertical="center"/>
    </xf>
    <xf numFmtId="41" fontId="0" fillId="0" borderId="31" xfId="0" applyNumberFormat="1" applyBorder="1">
      <alignment vertical="center"/>
    </xf>
    <xf numFmtId="41" fontId="0" fillId="0" borderId="32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520D-5FAF-4629-9999-45630AC13999}">
  <dimension ref="A2:J22"/>
  <sheetViews>
    <sheetView tabSelected="1" workbookViewId="0">
      <selection activeCell="A2" sqref="A2:J2"/>
    </sheetView>
  </sheetViews>
  <sheetFormatPr defaultRowHeight="16.5" x14ac:dyDescent="0.3"/>
  <cols>
    <col min="1" max="1" width="4.5" customWidth="1"/>
    <col min="2" max="2" width="8.25" customWidth="1"/>
    <col min="3" max="3" width="10.625" customWidth="1"/>
    <col min="4" max="6" width="9.5" customWidth="1"/>
    <col min="7" max="7" width="10.625" customWidth="1"/>
    <col min="8" max="10" width="9.5" customWidth="1"/>
  </cols>
  <sheetData>
    <row r="2" spans="1:10" ht="26.25" x14ac:dyDescent="0.3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</row>
    <row r="4" spans="1:10" ht="18" thickBot="1" x14ac:dyDescent="0.35">
      <c r="A4" s="19" t="s">
        <v>14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9.25" customHeight="1" x14ac:dyDescent="0.3">
      <c r="A5" s="46" t="s">
        <v>1</v>
      </c>
      <c r="B5" s="48" t="s">
        <v>2</v>
      </c>
      <c r="C5" s="48" t="s">
        <v>3</v>
      </c>
      <c r="D5" s="39" t="s">
        <v>5</v>
      </c>
      <c r="E5" s="44"/>
      <c r="F5" s="40"/>
      <c r="G5" s="48" t="s">
        <v>6</v>
      </c>
      <c r="H5" s="39" t="s">
        <v>5</v>
      </c>
      <c r="I5" s="44"/>
      <c r="J5" s="45"/>
    </row>
    <row r="6" spans="1:10" ht="21" customHeight="1" x14ac:dyDescent="0.3">
      <c r="A6" s="47"/>
      <c r="B6" s="49"/>
      <c r="C6" s="49"/>
      <c r="D6" s="2">
        <v>0.08</v>
      </c>
      <c r="E6" s="2">
        <v>0.12</v>
      </c>
      <c r="F6" s="2">
        <v>0.2</v>
      </c>
      <c r="G6" s="49"/>
      <c r="H6" s="2">
        <v>0.08</v>
      </c>
      <c r="I6" s="2">
        <v>0.12</v>
      </c>
      <c r="J6" s="5">
        <v>0.2</v>
      </c>
    </row>
    <row r="7" spans="1:10" ht="51" customHeight="1" x14ac:dyDescent="0.3">
      <c r="A7" s="1">
        <v>1</v>
      </c>
      <c r="B7" s="3">
        <v>63050</v>
      </c>
      <c r="C7" s="4">
        <f>$B7*30</f>
        <v>1891500</v>
      </c>
      <c r="D7" s="4">
        <f>ROUNDDOWN($B7*30*8%,-1)</f>
        <v>151320</v>
      </c>
      <c r="E7" s="4">
        <f>ROUNDDOWN($B7*30*12%,-1)</f>
        <v>226980</v>
      </c>
      <c r="F7" s="4">
        <f>ROUNDDOWN($B7*30*20%,-1)</f>
        <v>378300</v>
      </c>
      <c r="G7" s="4">
        <f>$B7*31</f>
        <v>1954550</v>
      </c>
      <c r="H7" s="4">
        <f>ROUNDDOWN($B7*31*8%,-1)</f>
        <v>156360</v>
      </c>
      <c r="I7" s="4">
        <f>ROUNDDOWN($B7*31*12%,-1)</f>
        <v>234540</v>
      </c>
      <c r="J7" s="6">
        <f>ROUNDDOWN($B7*31*20%,-1)</f>
        <v>390910</v>
      </c>
    </row>
    <row r="8" spans="1:10" ht="51" customHeight="1" x14ac:dyDescent="0.3">
      <c r="A8" s="1">
        <v>2</v>
      </c>
      <c r="B8" s="3">
        <v>58510</v>
      </c>
      <c r="C8" s="4">
        <f t="shared" ref="C8:C9" si="0">$B8*30</f>
        <v>1755300</v>
      </c>
      <c r="D8" s="4">
        <f>ROUNDDOWN($B8*30*8%,-1)</f>
        <v>140420</v>
      </c>
      <c r="E8" s="4">
        <f>ROUNDDOWN($B8*30*12%,-1)</f>
        <v>210630</v>
      </c>
      <c r="F8" s="4">
        <f>ROUNDDOWN($B8*30*20%,-1)</f>
        <v>351060</v>
      </c>
      <c r="G8" s="4">
        <f t="shared" ref="G8:G9" si="1">$B8*31</f>
        <v>1813810</v>
      </c>
      <c r="H8" s="4">
        <f>ROUNDDOWN($B8*31*8%,-1)</f>
        <v>145100</v>
      </c>
      <c r="I8" s="4">
        <f>ROUNDDOWN($B8*31*12%,-1)</f>
        <v>217650</v>
      </c>
      <c r="J8" s="6">
        <f>ROUNDDOWN($B8*31*20%,-1)</f>
        <v>362760</v>
      </c>
    </row>
    <row r="9" spans="1:10" ht="51" customHeight="1" thickBot="1" x14ac:dyDescent="0.35">
      <c r="A9" s="15" t="s">
        <v>7</v>
      </c>
      <c r="B9" s="16">
        <v>53930</v>
      </c>
      <c r="C9" s="17">
        <f t="shared" si="0"/>
        <v>1617900</v>
      </c>
      <c r="D9" s="17">
        <f>ROUNDDOWN($B9*30*8%,-1)</f>
        <v>129430</v>
      </c>
      <c r="E9" s="17">
        <f>ROUNDDOWN($B9*30*12%,-1)</f>
        <v>194140</v>
      </c>
      <c r="F9" s="17">
        <f>ROUNDDOWN($B9*30*20%,-1)</f>
        <v>323580</v>
      </c>
      <c r="G9" s="17">
        <f t="shared" si="1"/>
        <v>1671830</v>
      </c>
      <c r="H9" s="17">
        <f>ROUNDDOWN($B9*31*8%,-1)</f>
        <v>133740</v>
      </c>
      <c r="I9" s="17">
        <f>ROUNDDOWN($B9*31*12%,-1)</f>
        <v>200610</v>
      </c>
      <c r="J9" s="18">
        <f>ROUNDDOWN($B9*31*20%,-1)</f>
        <v>334360</v>
      </c>
    </row>
    <row r="12" spans="1:10" ht="18" thickBot="1" x14ac:dyDescent="0.35">
      <c r="A12" s="19" t="s">
        <v>12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31.5" customHeight="1" x14ac:dyDescent="0.3">
      <c r="A13" s="35" t="s">
        <v>8</v>
      </c>
      <c r="B13" s="36"/>
      <c r="C13" s="39" t="s">
        <v>3</v>
      </c>
      <c r="D13" s="40"/>
      <c r="E13" s="39" t="s">
        <v>6</v>
      </c>
      <c r="F13" s="40"/>
      <c r="G13" s="20" t="s">
        <v>9</v>
      </c>
      <c r="H13" s="21"/>
      <c r="I13" s="21"/>
      <c r="J13" s="22"/>
    </row>
    <row r="14" spans="1:10" ht="31.5" customHeight="1" thickBot="1" x14ac:dyDescent="0.35">
      <c r="A14" s="37"/>
      <c r="B14" s="38"/>
      <c r="C14" s="41">
        <v>198000</v>
      </c>
      <c r="D14" s="42"/>
      <c r="E14" s="41">
        <v>204600</v>
      </c>
      <c r="F14" s="42"/>
      <c r="G14" s="23"/>
      <c r="H14" s="24"/>
      <c r="I14" s="24"/>
      <c r="J14" s="25"/>
    </row>
    <row r="17" spans="1:10" ht="18" thickBot="1" x14ac:dyDescent="0.35">
      <c r="A17" s="34" t="s">
        <v>13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34.5" customHeight="1" x14ac:dyDescent="0.3">
      <c r="A18" s="26" t="s">
        <v>0</v>
      </c>
      <c r="B18" s="28" t="s">
        <v>2</v>
      </c>
      <c r="C18" s="30" t="s">
        <v>10</v>
      </c>
      <c r="D18" s="32" t="s">
        <v>4</v>
      </c>
      <c r="E18" s="32"/>
      <c r="F18" s="32"/>
      <c r="G18" s="30" t="s">
        <v>11</v>
      </c>
      <c r="H18" s="32" t="s">
        <v>4</v>
      </c>
      <c r="I18" s="32"/>
      <c r="J18" s="33"/>
    </row>
    <row r="19" spans="1:10" ht="25.5" customHeight="1" x14ac:dyDescent="0.3">
      <c r="A19" s="27"/>
      <c r="B19" s="29"/>
      <c r="C19" s="31"/>
      <c r="D19" s="7">
        <v>0.08</v>
      </c>
      <c r="E19" s="2">
        <v>0.12</v>
      </c>
      <c r="F19" s="7">
        <v>0.2</v>
      </c>
      <c r="G19" s="31"/>
      <c r="H19" s="7">
        <v>0.08</v>
      </c>
      <c r="I19" s="2">
        <v>0.12</v>
      </c>
      <c r="J19" s="9">
        <v>0.2</v>
      </c>
    </row>
    <row r="20" spans="1:10" ht="61.5" customHeight="1" x14ac:dyDescent="0.3">
      <c r="A20" s="10">
        <v>1</v>
      </c>
      <c r="B20" s="3">
        <v>63050</v>
      </c>
      <c r="C20" s="8">
        <f>$C7+C14</f>
        <v>2089500</v>
      </c>
      <c r="D20" s="8">
        <f>D7+C14</f>
        <v>349320</v>
      </c>
      <c r="E20" s="8">
        <f>E7+C14</f>
        <v>424980</v>
      </c>
      <c r="F20" s="8">
        <f>F7+C14</f>
        <v>576300</v>
      </c>
      <c r="G20" s="8">
        <f>$G7+E14</f>
        <v>2159150</v>
      </c>
      <c r="H20" s="8">
        <f>$H7+E14</f>
        <v>360960</v>
      </c>
      <c r="I20" s="8">
        <f>$I7+E14</f>
        <v>439140</v>
      </c>
      <c r="J20" s="11">
        <f>$J7+E14</f>
        <v>595510</v>
      </c>
    </row>
    <row r="21" spans="1:10" ht="61.5" customHeight="1" x14ac:dyDescent="0.3">
      <c r="A21" s="10">
        <v>2</v>
      </c>
      <c r="B21" s="3">
        <v>58510</v>
      </c>
      <c r="C21" s="8">
        <f>$C8+C14</f>
        <v>1953300</v>
      </c>
      <c r="D21" s="8">
        <f>D8+C14</f>
        <v>338420</v>
      </c>
      <c r="E21" s="8">
        <f>E8+C14</f>
        <v>408630</v>
      </c>
      <c r="F21" s="8">
        <f>F8+C14</f>
        <v>549060</v>
      </c>
      <c r="G21" s="8">
        <f>$G8+E14</f>
        <v>2018410</v>
      </c>
      <c r="H21" s="8">
        <f>$H8+E14</f>
        <v>349700</v>
      </c>
      <c r="I21" s="8">
        <f>$I8+E14</f>
        <v>422250</v>
      </c>
      <c r="J21" s="11">
        <f>$J8+E14</f>
        <v>567360</v>
      </c>
    </row>
    <row r="22" spans="1:10" ht="61.5" customHeight="1" thickBot="1" x14ac:dyDescent="0.35">
      <c r="A22" s="12" t="s">
        <v>7</v>
      </c>
      <c r="B22" s="16">
        <v>53930</v>
      </c>
      <c r="C22" s="13">
        <f>$C9+C14</f>
        <v>1815900</v>
      </c>
      <c r="D22" s="13">
        <f>D9+C14</f>
        <v>327430</v>
      </c>
      <c r="E22" s="13">
        <f>E9+C14</f>
        <v>392140</v>
      </c>
      <c r="F22" s="13">
        <f>F9+C14</f>
        <v>521580</v>
      </c>
      <c r="G22" s="13">
        <f>$G9+E14</f>
        <v>1876430</v>
      </c>
      <c r="H22" s="13">
        <f>$H9+E14</f>
        <v>338340</v>
      </c>
      <c r="I22" s="13">
        <f>$I9+E14</f>
        <v>405210</v>
      </c>
      <c r="J22" s="14">
        <f>$J9+E14</f>
        <v>538960</v>
      </c>
    </row>
  </sheetData>
  <mergeCells count="22">
    <mergeCell ref="A2:J2"/>
    <mergeCell ref="A4:J4"/>
    <mergeCell ref="D5:F5"/>
    <mergeCell ref="H5:J5"/>
    <mergeCell ref="A5:A6"/>
    <mergeCell ref="B5:B6"/>
    <mergeCell ref="C5:C6"/>
    <mergeCell ref="G5:G6"/>
    <mergeCell ref="A12:J12"/>
    <mergeCell ref="G13:J14"/>
    <mergeCell ref="A18:A19"/>
    <mergeCell ref="B18:B19"/>
    <mergeCell ref="C18:C19"/>
    <mergeCell ref="D18:F18"/>
    <mergeCell ref="G18:G19"/>
    <mergeCell ref="H18:J18"/>
    <mergeCell ref="A17:J17"/>
    <mergeCell ref="A13:B14"/>
    <mergeCell ref="C13:D13"/>
    <mergeCell ref="C14:D14"/>
    <mergeCell ref="E13:F13"/>
    <mergeCell ref="E14:F14"/>
  </mergeCells>
  <phoneticPr fontId="2" type="noConversion"/>
  <pageMargins left="0.39370078740157483" right="0.23622047244094491" top="0.74803149606299213" bottom="0.74803149606299213" header="0.31496062992125984" footer="0.31496062992125984"/>
  <pageSetup paperSize="9" orientation="portrait" horizontalDpi="0" verticalDpi="0" r:id="rId1"/>
  <headerFooter>
    <oddFooter>&amp;L송녹골요양홈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2020-07-03T05:33:01Z</cp:lastPrinted>
  <dcterms:created xsi:type="dcterms:W3CDTF">2019-12-20T01:41:44Z</dcterms:created>
  <dcterms:modified xsi:type="dcterms:W3CDTF">2020-12-09T03:03:49Z</dcterms:modified>
</cp:coreProperties>
</file>