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wner\Desktop\"/>
    </mc:Choice>
  </mc:AlternateContent>
  <bookViews>
    <workbookView xWindow="0" yWindow="0" windowWidth="28770" windowHeight="1225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8" i="1" l="1"/>
  <c r="F36" i="1"/>
  <c r="H37" i="1" s="1"/>
  <c r="J37" i="1" s="1"/>
  <c r="D36" i="1"/>
  <c r="D34" i="1"/>
  <c r="F33" i="1"/>
  <c r="H34" i="1" s="1"/>
  <c r="J34" i="1" s="1"/>
  <c r="F30" i="1"/>
  <c r="H31" i="1" s="1"/>
  <c r="J31" i="1" s="1"/>
  <c r="D29" i="1"/>
  <c r="F27" i="1"/>
  <c r="H28" i="1" s="1"/>
  <c r="J28" i="1" s="1"/>
  <c r="D27" i="1"/>
  <c r="D25" i="1"/>
  <c r="F24" i="1"/>
  <c r="H25" i="1" s="1"/>
  <c r="J25" i="1" s="1"/>
  <c r="F21" i="1"/>
  <c r="H22" i="1" s="1"/>
  <c r="J22" i="1" s="1"/>
  <c r="H12" i="1"/>
  <c r="J12" i="1" s="1"/>
  <c r="F18" i="1"/>
  <c r="H19" i="1" s="1"/>
  <c r="J19" i="1" s="1"/>
  <c r="F15" i="1"/>
  <c r="H17" i="1" s="1"/>
  <c r="J17" i="1" s="1"/>
  <c r="F12" i="1"/>
  <c r="H14" i="1" s="1"/>
  <c r="J14" i="1" s="1"/>
  <c r="D20" i="1"/>
  <c r="D18" i="1"/>
  <c r="D16" i="1"/>
  <c r="H16" i="1" l="1"/>
  <c r="J16" i="1" s="1"/>
  <c r="H15" i="1"/>
  <c r="J15" i="1" s="1"/>
  <c r="H13" i="1"/>
  <c r="J13" i="1" s="1"/>
  <c r="H20" i="1"/>
  <c r="J20" i="1" s="1"/>
  <c r="H26" i="1"/>
  <c r="J26" i="1" s="1"/>
  <c r="H18" i="1"/>
  <c r="J18" i="1" s="1"/>
  <c r="H33" i="1"/>
  <c r="J33" i="1" s="1"/>
  <c r="H24" i="1"/>
  <c r="J24" i="1" s="1"/>
  <c r="H30" i="1"/>
  <c r="J30" i="1" s="1"/>
  <c r="H32" i="1"/>
  <c r="J32" i="1" s="1"/>
  <c r="H35" i="1"/>
  <c r="J35" i="1" s="1"/>
  <c r="H36" i="1"/>
  <c r="J36" i="1" s="1"/>
  <c r="H38" i="1"/>
  <c r="J38" i="1" s="1"/>
  <c r="H21" i="1"/>
  <c r="J21" i="1" s="1"/>
  <c r="H23" i="1"/>
  <c r="J23" i="1" s="1"/>
  <c r="H27" i="1"/>
  <c r="J27" i="1" s="1"/>
  <c r="H29" i="1"/>
  <c r="J29" i="1" s="1"/>
</calcChain>
</file>

<file path=xl/sharedStrings.xml><?xml version="1.0" encoding="utf-8"?>
<sst xmlns="http://schemas.openxmlformats.org/spreadsheetml/2006/main" count="51" uniqueCount="38">
  <si>
    <t>&lt;시설급여 비용산출내역&gt;</t>
    <phoneticPr fontId="1" type="noConversion"/>
  </si>
  <si>
    <t>구분</t>
    <phoneticPr fontId="1" type="noConversion"/>
  </si>
  <si>
    <t>본인일부부담금</t>
    <phoneticPr fontId="1" type="noConversion"/>
  </si>
  <si>
    <t>본인일부부담금</t>
    <phoneticPr fontId="1" type="noConversion"/>
  </si>
  <si>
    <t>100분의 40 감경하는자</t>
    <phoneticPr fontId="1" type="noConversion"/>
  </si>
  <si>
    <t>100분의 60 감경하는자</t>
    <phoneticPr fontId="1" type="noConversion"/>
  </si>
  <si>
    <t>장기요양급여비용</t>
    <phoneticPr fontId="1" type="noConversion"/>
  </si>
  <si>
    <t>시설급여</t>
    <phoneticPr fontId="1" type="noConversion"/>
  </si>
  <si>
    <t>본인8%</t>
    <phoneticPr fontId="1" type="noConversion"/>
  </si>
  <si>
    <t>공단92%</t>
    <phoneticPr fontId="1" type="noConversion"/>
  </si>
  <si>
    <t>본인12%</t>
    <phoneticPr fontId="1" type="noConversion"/>
  </si>
  <si>
    <t>공단88%</t>
    <phoneticPr fontId="1" type="noConversion"/>
  </si>
  <si>
    <t>2022년 1월 1일 부터 적용</t>
    <phoneticPr fontId="1" type="noConversion"/>
  </si>
  <si>
    <t>1일급여</t>
    <phoneticPr fontId="1" type="noConversion"/>
  </si>
  <si>
    <t>급여일수</t>
    <phoneticPr fontId="1" type="noConversion"/>
  </si>
  <si>
    <t>월금액</t>
    <phoneticPr fontId="1" type="noConversion"/>
  </si>
  <si>
    <t xml:space="preserve">자부담% </t>
    <phoneticPr fontId="1" type="noConversion"/>
  </si>
  <si>
    <t>자부담금</t>
    <phoneticPr fontId="1" type="noConversion"/>
  </si>
  <si>
    <t>식대</t>
    <phoneticPr fontId="1" type="noConversion"/>
  </si>
  <si>
    <t>합계</t>
    <phoneticPr fontId="1" type="noConversion"/>
  </si>
  <si>
    <t>28일</t>
    <phoneticPr fontId="1" type="noConversion"/>
  </si>
  <si>
    <t>30일</t>
    <phoneticPr fontId="1" type="noConversion"/>
  </si>
  <si>
    <t>31일</t>
    <phoneticPr fontId="1" type="noConversion"/>
  </si>
  <si>
    <t>일반20%</t>
    <phoneticPr fontId="1" type="noConversion"/>
  </si>
  <si>
    <t>경감12%</t>
    <phoneticPr fontId="1" type="noConversion"/>
  </si>
  <si>
    <t>경감8%</t>
    <phoneticPr fontId="1" type="noConversion"/>
  </si>
  <si>
    <t>국민기초수급자는 면제</t>
    <phoneticPr fontId="1" type="noConversion"/>
  </si>
  <si>
    <t>면제</t>
    <phoneticPr fontId="1" type="noConversion"/>
  </si>
  <si>
    <t>시에서지원</t>
    <phoneticPr fontId="1" type="noConversion"/>
  </si>
  <si>
    <t>면제</t>
    <phoneticPr fontId="1" type="noConversion"/>
  </si>
  <si>
    <t xml:space="preserve">병원비(진료비, 치료비), 약제비 중 비급여 비용은 본인이 별도로 부담해야 함. </t>
    <phoneticPr fontId="1" type="noConversion"/>
  </si>
  <si>
    <t>촉탁의 진료본인부담금(월2회):초진(일반3,390원 의료급여/경감12% 2,030원 의료급여/경감8% 1,350원)</t>
    <phoneticPr fontId="1" type="noConversion"/>
  </si>
  <si>
    <t>재진(일반2,420원 의료급여/경감12% 1,450원 의료급여/경감8% 970원)</t>
    <phoneticPr fontId="1" type="noConversion"/>
  </si>
  <si>
    <t>1등급</t>
    <phoneticPr fontId="1" type="noConversion"/>
  </si>
  <si>
    <t>2등급</t>
    <phoneticPr fontId="1" type="noConversion"/>
  </si>
  <si>
    <t>3등급</t>
    <phoneticPr fontId="1" type="noConversion"/>
  </si>
  <si>
    <t>※ 요양급여비용은 매년 장기요양위원회(위원장 : 보건복지부 차관)가 결정, 고시하는</t>
    <phoneticPr fontId="1" type="noConversion"/>
  </si>
  <si>
    <t xml:space="preserve"> 『장기요양급여비용 등에 관한 고시』(보건복지부 고시)에 따름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</si>
</sst>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함초롬돋움"/>
      <family val="1"/>
      <charset val="129"/>
    </font>
    <font>
      <b/>
      <sz val="18"/>
      <color theme="1"/>
      <name val="함초롬돋움"/>
      <family val="1"/>
      <charset val="129"/>
    </font>
    <font>
      <b/>
      <sz val="11"/>
      <color theme="1"/>
      <name val="함초롬돋움"/>
      <family val="1"/>
      <charset val="129"/>
    </font>
    <font>
      <sz val="10"/>
      <color theme="1"/>
      <name val="함초롬돋움"/>
      <family val="1"/>
      <charset val="129"/>
    </font>
  </fonts>
  <fills count="5">
    <fill>
      <patternFill patternType="none"/>
    </fill>
    <fill>
      <patternFill patternType="gray125"/>
    </fill>
    <fill>
      <patternFill patternType="solid">
        <fgColor theme="7" tint="0.59996337778862885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5" tint="0.5999633777886288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11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9" fontId="2" fillId="0" borderId="1" xfId="0" applyNumberFormat="1" applyFont="1" applyBorder="1" applyAlignment="1">
      <alignment horizontal="center" vertical="center"/>
    </xf>
    <xf numFmtId="3" fontId="2" fillId="2" borderId="1" xfId="0" applyNumberFormat="1" applyFont="1" applyFill="1" applyBorder="1" applyAlignment="1">
      <alignment horizontal="center" vertical="center"/>
    </xf>
    <xf numFmtId="3" fontId="2" fillId="3" borderId="1" xfId="0" applyNumberFormat="1" applyFont="1" applyFill="1" applyBorder="1" applyAlignment="1">
      <alignment horizontal="center" vertical="center"/>
    </xf>
    <xf numFmtId="3" fontId="2" fillId="4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J44"/>
  <sheetViews>
    <sheetView tabSelected="1" zoomScale="85" zoomScaleNormal="85" workbookViewId="0">
      <selection activeCell="P27" sqref="P27"/>
    </sheetView>
  </sheetViews>
  <sheetFormatPr defaultRowHeight="16.5" x14ac:dyDescent="0.3"/>
  <cols>
    <col min="1" max="1" width="4" customWidth="1"/>
    <col min="2" max="2" width="1.875" customWidth="1"/>
    <col min="6" max="6" width="11.875" customWidth="1"/>
    <col min="7" max="9" width="10.5" customWidth="1"/>
    <col min="10" max="10" width="11.25" customWidth="1"/>
  </cols>
  <sheetData>
    <row r="1" spans="3:10" ht="12" customHeight="1" x14ac:dyDescent="0.3"/>
    <row r="2" spans="3:10" ht="12" customHeight="1" x14ac:dyDescent="0.3"/>
    <row r="3" spans="3:10" ht="12" customHeight="1" x14ac:dyDescent="0.3"/>
    <row r="4" spans="3:10" x14ac:dyDescent="0.3">
      <c r="C4" s="1"/>
      <c r="D4" s="1"/>
      <c r="E4" s="1"/>
      <c r="F4" s="1"/>
      <c r="G4" s="2" t="s">
        <v>1</v>
      </c>
      <c r="H4" s="2"/>
      <c r="I4" s="3" t="s">
        <v>6</v>
      </c>
      <c r="J4" s="4"/>
    </row>
    <row r="5" spans="3:10" x14ac:dyDescent="0.3">
      <c r="C5" s="1"/>
      <c r="D5" s="1"/>
      <c r="E5" s="1"/>
      <c r="F5" s="1"/>
      <c r="G5" s="5" t="s">
        <v>2</v>
      </c>
      <c r="H5" s="5"/>
      <c r="I5" s="2" t="s">
        <v>7</v>
      </c>
      <c r="J5" s="6" t="s">
        <v>8</v>
      </c>
    </row>
    <row r="6" spans="3:10" x14ac:dyDescent="0.3">
      <c r="C6" s="1"/>
      <c r="D6" s="1"/>
      <c r="E6" s="1"/>
      <c r="F6" s="1"/>
      <c r="G6" s="7" t="s">
        <v>5</v>
      </c>
      <c r="H6" s="7"/>
      <c r="I6" s="2"/>
      <c r="J6" s="6" t="s">
        <v>9</v>
      </c>
    </row>
    <row r="7" spans="3:10" x14ac:dyDescent="0.3">
      <c r="C7" s="8" t="s">
        <v>0</v>
      </c>
      <c r="D7" s="8"/>
      <c r="E7" s="8"/>
      <c r="F7" s="9"/>
      <c r="G7" s="10" t="s">
        <v>3</v>
      </c>
      <c r="H7" s="11"/>
      <c r="I7" s="2" t="s">
        <v>7</v>
      </c>
      <c r="J7" s="6" t="s">
        <v>10</v>
      </c>
    </row>
    <row r="8" spans="3:10" x14ac:dyDescent="0.3">
      <c r="C8" s="8"/>
      <c r="D8" s="8"/>
      <c r="E8" s="8"/>
      <c r="F8" s="9"/>
      <c r="G8" s="12" t="s">
        <v>4</v>
      </c>
      <c r="H8" s="13"/>
      <c r="I8" s="2"/>
      <c r="J8" s="6" t="s">
        <v>11</v>
      </c>
    </row>
    <row r="9" spans="3:10" x14ac:dyDescent="0.3">
      <c r="C9" s="1"/>
      <c r="D9" s="1"/>
      <c r="E9" s="1"/>
      <c r="F9" s="1"/>
      <c r="G9" s="1"/>
      <c r="H9" s="1"/>
      <c r="I9" s="1"/>
      <c r="J9" s="1"/>
    </row>
    <row r="10" spans="3:10" x14ac:dyDescent="0.3">
      <c r="C10" s="1"/>
      <c r="D10" s="1"/>
      <c r="E10" s="1"/>
      <c r="F10" s="1"/>
      <c r="G10" s="1"/>
      <c r="H10" s="1"/>
      <c r="I10" s="14" t="s">
        <v>12</v>
      </c>
      <c r="J10" s="14"/>
    </row>
    <row r="11" spans="3:10" ht="23.25" customHeight="1" x14ac:dyDescent="0.3">
      <c r="C11" s="6"/>
      <c r="D11" s="15" t="s">
        <v>13</v>
      </c>
      <c r="E11" s="15" t="s">
        <v>14</v>
      </c>
      <c r="F11" s="15" t="s">
        <v>15</v>
      </c>
      <c r="G11" s="15" t="s">
        <v>16</v>
      </c>
      <c r="H11" s="16" t="s">
        <v>17</v>
      </c>
      <c r="I11" s="17" t="s">
        <v>18</v>
      </c>
      <c r="J11" s="18" t="s">
        <v>19</v>
      </c>
    </row>
    <row r="12" spans="3:10" ht="18.75" customHeight="1" x14ac:dyDescent="0.3">
      <c r="C12" s="19" t="s">
        <v>33</v>
      </c>
      <c r="D12" s="20">
        <v>74850</v>
      </c>
      <c r="E12" s="2" t="s">
        <v>20</v>
      </c>
      <c r="F12" s="20">
        <f>D12*28</f>
        <v>2095800</v>
      </c>
      <c r="G12" s="21">
        <v>-0.2</v>
      </c>
      <c r="H12" s="22">
        <f>F12*0.2</f>
        <v>419160</v>
      </c>
      <c r="I12" s="23">
        <v>280000</v>
      </c>
      <c r="J12" s="24">
        <f>H12+I12</f>
        <v>699160</v>
      </c>
    </row>
    <row r="13" spans="3:10" ht="18.75" customHeight="1" x14ac:dyDescent="0.3">
      <c r="C13" s="19"/>
      <c r="D13" s="20"/>
      <c r="E13" s="2"/>
      <c r="F13" s="20"/>
      <c r="G13" s="21">
        <v>-0.12</v>
      </c>
      <c r="H13" s="22">
        <f>F12*0.12</f>
        <v>251496</v>
      </c>
      <c r="I13" s="23">
        <v>280000</v>
      </c>
      <c r="J13" s="24">
        <f t="shared" ref="J13:J20" si="0">H13+I13</f>
        <v>531496</v>
      </c>
    </row>
    <row r="14" spans="3:10" ht="18.75" customHeight="1" x14ac:dyDescent="0.3">
      <c r="C14" s="19"/>
      <c r="D14" s="20"/>
      <c r="E14" s="2"/>
      <c r="F14" s="20"/>
      <c r="G14" s="21">
        <v>-0.08</v>
      </c>
      <c r="H14" s="22">
        <f>F12*0.08</f>
        <v>167664</v>
      </c>
      <c r="I14" s="23">
        <v>280000</v>
      </c>
      <c r="J14" s="24">
        <f t="shared" si="0"/>
        <v>447664</v>
      </c>
    </row>
    <row r="15" spans="3:10" ht="18.75" customHeight="1" x14ac:dyDescent="0.3">
      <c r="C15" s="19"/>
      <c r="D15" s="25" t="s">
        <v>23</v>
      </c>
      <c r="E15" s="2" t="s">
        <v>21</v>
      </c>
      <c r="F15" s="20">
        <f>D12*30</f>
        <v>2245500</v>
      </c>
      <c r="G15" s="21">
        <v>-0.2</v>
      </c>
      <c r="H15" s="22">
        <f>F15*0.2</f>
        <v>449100</v>
      </c>
      <c r="I15" s="23">
        <v>300000</v>
      </c>
      <c r="J15" s="24">
        <f t="shared" si="0"/>
        <v>749100</v>
      </c>
    </row>
    <row r="16" spans="3:10" ht="18.75" customHeight="1" x14ac:dyDescent="0.3">
      <c r="C16" s="19"/>
      <c r="D16" s="26">
        <f>D12*0.2</f>
        <v>14970</v>
      </c>
      <c r="E16" s="2"/>
      <c r="F16" s="20"/>
      <c r="G16" s="21">
        <v>-0.12</v>
      </c>
      <c r="H16" s="22">
        <f>F15*0.12</f>
        <v>269460</v>
      </c>
      <c r="I16" s="23">
        <v>300000</v>
      </c>
      <c r="J16" s="24">
        <f t="shared" si="0"/>
        <v>569460</v>
      </c>
    </row>
    <row r="17" spans="3:10" ht="18.75" customHeight="1" x14ac:dyDescent="0.3">
      <c r="C17" s="19"/>
      <c r="D17" s="25" t="s">
        <v>24</v>
      </c>
      <c r="E17" s="2"/>
      <c r="F17" s="20"/>
      <c r="G17" s="21">
        <v>-0.08</v>
      </c>
      <c r="H17" s="22">
        <f>F15*0.08</f>
        <v>179640</v>
      </c>
      <c r="I17" s="23">
        <v>300000</v>
      </c>
      <c r="J17" s="24">
        <f t="shared" si="0"/>
        <v>479640</v>
      </c>
    </row>
    <row r="18" spans="3:10" ht="18.75" customHeight="1" x14ac:dyDescent="0.3">
      <c r="C18" s="19"/>
      <c r="D18" s="26">
        <f>D12*0.12</f>
        <v>8982</v>
      </c>
      <c r="E18" s="2" t="s">
        <v>22</v>
      </c>
      <c r="F18" s="20">
        <f>D12*31</f>
        <v>2320350</v>
      </c>
      <c r="G18" s="21">
        <v>-0.2</v>
      </c>
      <c r="H18" s="22">
        <f>F18*0.2</f>
        <v>464070</v>
      </c>
      <c r="I18" s="23">
        <v>310000</v>
      </c>
      <c r="J18" s="24">
        <f t="shared" si="0"/>
        <v>774070</v>
      </c>
    </row>
    <row r="19" spans="3:10" ht="18.75" customHeight="1" x14ac:dyDescent="0.3">
      <c r="C19" s="19"/>
      <c r="D19" s="25" t="s">
        <v>25</v>
      </c>
      <c r="E19" s="2"/>
      <c r="F19" s="20"/>
      <c r="G19" s="21">
        <v>-0.12</v>
      </c>
      <c r="H19" s="22">
        <f>F18*0.12</f>
        <v>278442</v>
      </c>
      <c r="I19" s="23">
        <v>310000</v>
      </c>
      <c r="J19" s="24">
        <f t="shared" si="0"/>
        <v>588442</v>
      </c>
    </row>
    <row r="20" spans="3:10" ht="18.75" customHeight="1" x14ac:dyDescent="0.3">
      <c r="C20" s="19"/>
      <c r="D20" s="26">
        <f>D12*0.08</f>
        <v>5988</v>
      </c>
      <c r="E20" s="2"/>
      <c r="F20" s="20"/>
      <c r="G20" s="21">
        <v>-0.08</v>
      </c>
      <c r="H20" s="22">
        <f>F18*0.08</f>
        <v>185628</v>
      </c>
      <c r="I20" s="23">
        <v>310000</v>
      </c>
      <c r="J20" s="24">
        <f t="shared" si="0"/>
        <v>495628</v>
      </c>
    </row>
    <row r="21" spans="3:10" ht="18.75" customHeight="1" x14ac:dyDescent="0.3">
      <c r="C21" s="19" t="s">
        <v>34</v>
      </c>
      <c r="D21" s="20">
        <v>69450</v>
      </c>
      <c r="E21" s="2" t="s">
        <v>20</v>
      </c>
      <c r="F21" s="20">
        <f>D21*28</f>
        <v>1944600</v>
      </c>
      <c r="G21" s="21">
        <v>-0.2</v>
      </c>
      <c r="H21" s="22">
        <f>F21*0.2</f>
        <v>388920</v>
      </c>
      <c r="I21" s="23">
        <v>280000</v>
      </c>
      <c r="J21" s="24">
        <f>H21+I21</f>
        <v>668920</v>
      </c>
    </row>
    <row r="22" spans="3:10" ht="18.75" customHeight="1" x14ac:dyDescent="0.3">
      <c r="C22" s="19"/>
      <c r="D22" s="20"/>
      <c r="E22" s="2"/>
      <c r="F22" s="20"/>
      <c r="G22" s="21">
        <v>-0.12</v>
      </c>
      <c r="H22" s="22">
        <f>F21*0.12</f>
        <v>233352</v>
      </c>
      <c r="I22" s="23">
        <v>280000</v>
      </c>
      <c r="J22" s="24">
        <f t="shared" ref="J22:J29" si="1">H22+I22</f>
        <v>513352</v>
      </c>
    </row>
    <row r="23" spans="3:10" ht="18.75" customHeight="1" x14ac:dyDescent="0.3">
      <c r="C23" s="19"/>
      <c r="D23" s="20"/>
      <c r="E23" s="2"/>
      <c r="F23" s="20"/>
      <c r="G23" s="21">
        <v>-0.08</v>
      </c>
      <c r="H23" s="22">
        <f>F21*0.08</f>
        <v>155568</v>
      </c>
      <c r="I23" s="23">
        <v>280000</v>
      </c>
      <c r="J23" s="24">
        <f t="shared" si="1"/>
        <v>435568</v>
      </c>
    </row>
    <row r="24" spans="3:10" ht="18.75" customHeight="1" x14ac:dyDescent="0.3">
      <c r="C24" s="19"/>
      <c r="D24" s="25" t="s">
        <v>23</v>
      </c>
      <c r="E24" s="2" t="s">
        <v>21</v>
      </c>
      <c r="F24" s="20">
        <f>D21*30</f>
        <v>2083500</v>
      </c>
      <c r="G24" s="21">
        <v>-0.2</v>
      </c>
      <c r="H24" s="22">
        <f>F24*0.2</f>
        <v>416700</v>
      </c>
      <c r="I24" s="23">
        <v>300000</v>
      </c>
      <c r="J24" s="24">
        <f t="shared" si="1"/>
        <v>716700</v>
      </c>
    </row>
    <row r="25" spans="3:10" ht="18.75" customHeight="1" x14ac:dyDescent="0.3">
      <c r="C25" s="19"/>
      <c r="D25" s="26">
        <f>D21*0.2</f>
        <v>13890</v>
      </c>
      <c r="E25" s="2"/>
      <c r="F25" s="20"/>
      <c r="G25" s="21">
        <v>-0.12</v>
      </c>
      <c r="H25" s="22">
        <f>F24*0.12</f>
        <v>250020</v>
      </c>
      <c r="I25" s="23">
        <v>300000</v>
      </c>
      <c r="J25" s="24">
        <f t="shared" si="1"/>
        <v>550020</v>
      </c>
    </row>
    <row r="26" spans="3:10" ht="18.75" customHeight="1" x14ac:dyDescent="0.3">
      <c r="C26" s="19"/>
      <c r="D26" s="25" t="s">
        <v>24</v>
      </c>
      <c r="E26" s="2"/>
      <c r="F26" s="20"/>
      <c r="G26" s="21">
        <v>-0.08</v>
      </c>
      <c r="H26" s="22">
        <f>F24*0.08</f>
        <v>166680</v>
      </c>
      <c r="I26" s="23">
        <v>300000</v>
      </c>
      <c r="J26" s="24">
        <f t="shared" si="1"/>
        <v>466680</v>
      </c>
    </row>
    <row r="27" spans="3:10" ht="18.75" customHeight="1" x14ac:dyDescent="0.3">
      <c r="C27" s="19"/>
      <c r="D27" s="26">
        <f>D21*0.12</f>
        <v>8334</v>
      </c>
      <c r="E27" s="2" t="s">
        <v>22</v>
      </c>
      <c r="F27" s="20">
        <f>D21*31</f>
        <v>2152950</v>
      </c>
      <c r="G27" s="21">
        <v>-0.2</v>
      </c>
      <c r="H27" s="22">
        <f>F27*0.2</f>
        <v>430590</v>
      </c>
      <c r="I27" s="23">
        <v>310000</v>
      </c>
      <c r="J27" s="24">
        <f t="shared" si="1"/>
        <v>740590</v>
      </c>
    </row>
    <row r="28" spans="3:10" ht="18.75" customHeight="1" x14ac:dyDescent="0.3">
      <c r="C28" s="19"/>
      <c r="D28" s="25" t="s">
        <v>25</v>
      </c>
      <c r="E28" s="2"/>
      <c r="F28" s="20"/>
      <c r="G28" s="21">
        <v>-0.12</v>
      </c>
      <c r="H28" s="22">
        <f>F27*0.12</f>
        <v>258354</v>
      </c>
      <c r="I28" s="23">
        <v>310000</v>
      </c>
      <c r="J28" s="24">
        <f t="shared" si="1"/>
        <v>568354</v>
      </c>
    </row>
    <row r="29" spans="3:10" ht="18.75" customHeight="1" x14ac:dyDescent="0.3">
      <c r="C29" s="19"/>
      <c r="D29" s="26">
        <f>D21*0.08</f>
        <v>5556</v>
      </c>
      <c r="E29" s="2"/>
      <c r="F29" s="20"/>
      <c r="G29" s="21">
        <v>-0.08</v>
      </c>
      <c r="H29" s="22">
        <f>F27*0.08</f>
        <v>172236</v>
      </c>
      <c r="I29" s="23">
        <v>310000</v>
      </c>
      <c r="J29" s="24">
        <f t="shared" si="1"/>
        <v>482236</v>
      </c>
    </row>
    <row r="30" spans="3:10" ht="18.75" customHeight="1" x14ac:dyDescent="0.3">
      <c r="C30" s="19" t="s">
        <v>35</v>
      </c>
      <c r="D30" s="20">
        <v>64040</v>
      </c>
      <c r="E30" s="2" t="s">
        <v>20</v>
      </c>
      <c r="F30" s="20">
        <f>D30*28</f>
        <v>1793120</v>
      </c>
      <c r="G30" s="21">
        <v>-0.2</v>
      </c>
      <c r="H30" s="22">
        <f>F30*0.2</f>
        <v>358624</v>
      </c>
      <c r="I30" s="23">
        <v>280000</v>
      </c>
      <c r="J30" s="24">
        <f>H30+I30</f>
        <v>638624</v>
      </c>
    </row>
    <row r="31" spans="3:10" ht="18.75" customHeight="1" x14ac:dyDescent="0.3">
      <c r="C31" s="19"/>
      <c r="D31" s="20"/>
      <c r="E31" s="2"/>
      <c r="F31" s="20"/>
      <c r="G31" s="21">
        <v>-0.12</v>
      </c>
      <c r="H31" s="22">
        <f>F30*0.12</f>
        <v>215174.39999999999</v>
      </c>
      <c r="I31" s="23">
        <v>280000</v>
      </c>
      <c r="J31" s="24">
        <f t="shared" ref="J31:J38" si="2">H31+I31</f>
        <v>495174.40000000002</v>
      </c>
    </row>
    <row r="32" spans="3:10" ht="18.75" customHeight="1" x14ac:dyDescent="0.3">
      <c r="C32" s="19"/>
      <c r="D32" s="20"/>
      <c r="E32" s="2"/>
      <c r="F32" s="20"/>
      <c r="G32" s="21">
        <v>-0.08</v>
      </c>
      <c r="H32" s="22">
        <f>F30*0.08</f>
        <v>143449.60000000001</v>
      </c>
      <c r="I32" s="23">
        <v>280000</v>
      </c>
      <c r="J32" s="24">
        <f t="shared" si="2"/>
        <v>423449.59999999998</v>
      </c>
    </row>
    <row r="33" spans="3:10" ht="18.75" customHeight="1" x14ac:dyDescent="0.3">
      <c r="C33" s="19"/>
      <c r="D33" s="25" t="s">
        <v>23</v>
      </c>
      <c r="E33" s="2" t="s">
        <v>21</v>
      </c>
      <c r="F33" s="20">
        <f>D30*30</f>
        <v>1921200</v>
      </c>
      <c r="G33" s="21">
        <v>-0.2</v>
      </c>
      <c r="H33" s="22">
        <f>F33*0.2</f>
        <v>384240</v>
      </c>
      <c r="I33" s="23">
        <v>300000</v>
      </c>
      <c r="J33" s="24">
        <f t="shared" si="2"/>
        <v>684240</v>
      </c>
    </row>
    <row r="34" spans="3:10" ht="18.75" customHeight="1" x14ac:dyDescent="0.3">
      <c r="C34" s="19"/>
      <c r="D34" s="26">
        <f>D30*0.2</f>
        <v>12808</v>
      </c>
      <c r="E34" s="2"/>
      <c r="F34" s="20"/>
      <c r="G34" s="21">
        <v>-0.12</v>
      </c>
      <c r="H34" s="22">
        <f>F33*0.12</f>
        <v>230544</v>
      </c>
      <c r="I34" s="23">
        <v>300000</v>
      </c>
      <c r="J34" s="24">
        <f t="shared" si="2"/>
        <v>530544</v>
      </c>
    </row>
    <row r="35" spans="3:10" ht="18.75" customHeight="1" x14ac:dyDescent="0.3">
      <c r="C35" s="19"/>
      <c r="D35" s="25" t="s">
        <v>24</v>
      </c>
      <c r="E35" s="2"/>
      <c r="F35" s="20"/>
      <c r="G35" s="21">
        <v>-0.08</v>
      </c>
      <c r="H35" s="22">
        <f>F33*0.08</f>
        <v>153696</v>
      </c>
      <c r="I35" s="23">
        <v>300000</v>
      </c>
      <c r="J35" s="24">
        <f t="shared" si="2"/>
        <v>453696</v>
      </c>
    </row>
    <row r="36" spans="3:10" ht="18.75" customHeight="1" x14ac:dyDescent="0.3">
      <c r="C36" s="19"/>
      <c r="D36" s="26">
        <f>D30*0.12</f>
        <v>7684.7999999999993</v>
      </c>
      <c r="E36" s="2" t="s">
        <v>22</v>
      </c>
      <c r="F36" s="20">
        <f>D30*31</f>
        <v>1985240</v>
      </c>
      <c r="G36" s="21">
        <v>-0.2</v>
      </c>
      <c r="H36" s="22">
        <f>F36*0.2</f>
        <v>397048</v>
      </c>
      <c r="I36" s="23">
        <v>310000</v>
      </c>
      <c r="J36" s="24">
        <f t="shared" si="2"/>
        <v>707048</v>
      </c>
    </row>
    <row r="37" spans="3:10" ht="18.75" customHeight="1" x14ac:dyDescent="0.3">
      <c r="C37" s="19"/>
      <c r="D37" s="25" t="s">
        <v>25</v>
      </c>
      <c r="E37" s="2"/>
      <c r="F37" s="20"/>
      <c r="G37" s="21">
        <v>-0.12</v>
      </c>
      <c r="H37" s="22">
        <f>F36*0.12</f>
        <v>238228.8</v>
      </c>
      <c r="I37" s="23">
        <v>310000</v>
      </c>
      <c r="J37" s="24">
        <f t="shared" si="2"/>
        <v>548228.80000000005</v>
      </c>
    </row>
    <row r="38" spans="3:10" ht="18.75" customHeight="1" x14ac:dyDescent="0.3">
      <c r="C38" s="19"/>
      <c r="D38" s="26">
        <f>D30*0.08</f>
        <v>5123.2</v>
      </c>
      <c r="E38" s="2"/>
      <c r="F38" s="20"/>
      <c r="G38" s="21">
        <v>-0.08</v>
      </c>
      <c r="H38" s="22">
        <f>F36*0.08</f>
        <v>158819.20000000001</v>
      </c>
      <c r="I38" s="23">
        <v>310000</v>
      </c>
      <c r="J38" s="24">
        <f t="shared" si="2"/>
        <v>468819.20000000001</v>
      </c>
    </row>
    <row r="39" spans="3:10" ht="18.75" customHeight="1" x14ac:dyDescent="0.3">
      <c r="C39" s="2" t="s">
        <v>26</v>
      </c>
      <c r="D39" s="2"/>
      <c r="E39" s="2"/>
      <c r="F39" s="2"/>
      <c r="G39" s="2"/>
      <c r="H39" s="27" t="s">
        <v>27</v>
      </c>
      <c r="I39" s="28" t="s">
        <v>28</v>
      </c>
      <c r="J39" s="29" t="s">
        <v>29</v>
      </c>
    </row>
    <row r="40" spans="3:10" ht="18.75" customHeight="1" x14ac:dyDescent="0.3">
      <c r="C40" s="2" t="s">
        <v>30</v>
      </c>
      <c r="D40" s="2"/>
      <c r="E40" s="2"/>
      <c r="F40" s="2"/>
      <c r="G40" s="2"/>
      <c r="H40" s="2"/>
      <c r="I40" s="2"/>
      <c r="J40" s="2"/>
    </row>
    <row r="41" spans="3:10" ht="18.75" customHeight="1" x14ac:dyDescent="0.3">
      <c r="C41" s="30" t="s">
        <v>31</v>
      </c>
      <c r="D41" s="30"/>
      <c r="E41" s="30"/>
      <c r="F41" s="30"/>
      <c r="G41" s="30"/>
      <c r="H41" s="30"/>
      <c r="I41" s="30"/>
      <c r="J41" s="30"/>
    </row>
    <row r="42" spans="3:10" ht="18.75" customHeight="1" x14ac:dyDescent="0.3">
      <c r="C42" s="2" t="s">
        <v>32</v>
      </c>
      <c r="D42" s="2"/>
      <c r="E42" s="2"/>
      <c r="F42" s="2"/>
      <c r="G42" s="2"/>
      <c r="H42" s="2"/>
      <c r="I42" s="2"/>
      <c r="J42" s="2"/>
    </row>
    <row r="43" spans="3:10" x14ac:dyDescent="0.3">
      <c r="C43" s="31" t="s">
        <v>36</v>
      </c>
      <c r="D43" s="31"/>
      <c r="E43" s="31"/>
      <c r="F43" s="31"/>
      <c r="G43" s="31"/>
      <c r="H43" s="31"/>
      <c r="I43" s="31"/>
      <c r="J43" s="31"/>
    </row>
    <row r="44" spans="3:10" x14ac:dyDescent="0.3">
      <c r="C44" s="32" t="s">
        <v>37</v>
      </c>
      <c r="D44" s="32"/>
      <c r="E44" s="32"/>
      <c r="F44" s="32"/>
      <c r="G44" s="32"/>
      <c r="H44" s="32"/>
      <c r="I44" s="32"/>
      <c r="J44" s="32"/>
    </row>
  </sheetData>
  <mergeCells count="35">
    <mergeCell ref="C43:J43"/>
    <mergeCell ref="C44:J44"/>
    <mergeCell ref="C39:G39"/>
    <mergeCell ref="C40:J40"/>
    <mergeCell ref="C41:J41"/>
    <mergeCell ref="C42:J42"/>
    <mergeCell ref="G4:H4"/>
    <mergeCell ref="I4:J4"/>
    <mergeCell ref="I5:I6"/>
    <mergeCell ref="I7:I8"/>
    <mergeCell ref="C7:F8"/>
    <mergeCell ref="E36:E38"/>
    <mergeCell ref="F36:F38"/>
    <mergeCell ref="C12:C20"/>
    <mergeCell ref="C21:C29"/>
    <mergeCell ref="C30:C38"/>
    <mergeCell ref="E27:E29"/>
    <mergeCell ref="F27:F29"/>
    <mergeCell ref="D30:D32"/>
    <mergeCell ref="E30:E32"/>
    <mergeCell ref="F30:F32"/>
    <mergeCell ref="E33:E35"/>
    <mergeCell ref="F33:F35"/>
    <mergeCell ref="D21:D23"/>
    <mergeCell ref="E21:E23"/>
    <mergeCell ref="F21:F23"/>
    <mergeCell ref="E24:E26"/>
    <mergeCell ref="F24:F26"/>
    <mergeCell ref="E12:E14"/>
    <mergeCell ref="E15:E17"/>
    <mergeCell ref="E18:E20"/>
    <mergeCell ref="D12:D14"/>
    <mergeCell ref="F12:F14"/>
    <mergeCell ref="F15:F17"/>
    <mergeCell ref="F18:F20"/>
  </mergeCells>
  <phoneticPr fontId="1" type="noConversion"/>
  <pageMargins left="0" right="0" top="0" bottom="0" header="0" footer="0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cp:lastPrinted>2022-01-18T08:18:41Z</cp:lastPrinted>
  <dcterms:created xsi:type="dcterms:W3CDTF">2022-01-18T03:34:18Z</dcterms:created>
  <dcterms:modified xsi:type="dcterms:W3CDTF">2022-01-18T08:53:49Z</dcterms:modified>
</cp:coreProperties>
</file>