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oul-silver\Desktop\급여산출내역\"/>
    </mc:Choice>
  </mc:AlternateContent>
  <bookViews>
    <workbookView xWindow="0" yWindow="0" windowWidth="28800" windowHeight="12255" tabRatio="753" activeTab="1"/>
  </bookViews>
  <sheets>
    <sheet name="단기30 (식사비500+간식비500)" sheetId="12" r:id="rId1"/>
    <sheet name="단기31 (식사비500+간식비500)" sheetId="14" r:id="rId2"/>
  </sheets>
  <calcPr calcId="162913"/>
</workbook>
</file>

<file path=xl/calcChain.xml><?xml version="1.0" encoding="utf-8"?>
<calcChain xmlns="http://schemas.openxmlformats.org/spreadsheetml/2006/main">
  <c r="J9" i="14" l="1"/>
  <c r="H9" i="14"/>
  <c r="I9" i="14"/>
  <c r="J4" i="14"/>
  <c r="I4" i="14"/>
  <c r="I7" i="14" s="1"/>
  <c r="H4" i="14"/>
  <c r="G4" i="14"/>
  <c r="G7" i="14" s="1"/>
  <c r="F4" i="14"/>
  <c r="F7" i="14" s="1"/>
  <c r="F11" i="14" s="1"/>
  <c r="E4" i="14"/>
  <c r="E7" i="14" s="1"/>
  <c r="E11" i="14" s="1"/>
  <c r="D4" i="14"/>
  <c r="D7" i="14" s="1"/>
  <c r="D11" i="14" s="1"/>
  <c r="C4" i="14"/>
  <c r="C7" i="14" s="1"/>
  <c r="J4" i="12"/>
  <c r="J9" i="12" s="1"/>
  <c r="I4" i="12"/>
  <c r="I7" i="12" s="1"/>
  <c r="H4" i="12"/>
  <c r="H9" i="12" s="1"/>
  <c r="G4" i="12"/>
  <c r="G7" i="12" s="1"/>
  <c r="G11" i="12" s="1"/>
  <c r="F4" i="12"/>
  <c r="F7" i="12" s="1"/>
  <c r="F11" i="12" s="1"/>
  <c r="E4" i="12"/>
  <c r="E7" i="12" s="1"/>
  <c r="E11" i="12" s="1"/>
  <c r="D4" i="12"/>
  <c r="D5" i="12" s="1"/>
  <c r="D9" i="12" s="1"/>
  <c r="C4" i="12"/>
  <c r="C7" i="12" s="1"/>
  <c r="C11" i="12" s="1"/>
  <c r="G11" i="14" l="1"/>
  <c r="C11" i="14"/>
  <c r="E5" i="14"/>
  <c r="E9" i="14" s="1"/>
  <c r="E6" i="14"/>
  <c r="E10" i="14" s="1"/>
  <c r="D5" i="14"/>
  <c r="D9" i="14" s="1"/>
  <c r="D6" i="14"/>
  <c r="D10" i="14" s="1"/>
  <c r="C5" i="14"/>
  <c r="C9" i="14" s="1"/>
  <c r="C6" i="14"/>
  <c r="C10" i="14" s="1"/>
  <c r="J5" i="14"/>
  <c r="J12" i="14" s="1"/>
  <c r="J6" i="14"/>
  <c r="J13" i="14" s="1"/>
  <c r="J7" i="14"/>
  <c r="J14" i="14" s="1"/>
  <c r="I5" i="14"/>
  <c r="I12" i="14" s="1"/>
  <c r="I6" i="14"/>
  <c r="I14" i="14"/>
  <c r="H5" i="14"/>
  <c r="H12" i="14" s="1"/>
  <c r="H6" i="14"/>
  <c r="H13" i="14" s="1"/>
  <c r="H7" i="14"/>
  <c r="H14" i="14" s="1"/>
  <c r="G5" i="14"/>
  <c r="G9" i="14" s="1"/>
  <c r="G6" i="14"/>
  <c r="G10" i="14" s="1"/>
  <c r="F5" i="14"/>
  <c r="F9" i="14" s="1"/>
  <c r="F6" i="14"/>
  <c r="F10" i="14" s="1"/>
  <c r="D6" i="12"/>
  <c r="D10" i="12" s="1"/>
  <c r="C5" i="12"/>
  <c r="C9" i="12" s="1"/>
  <c r="C6" i="12"/>
  <c r="C10" i="12" s="1"/>
  <c r="J5" i="12"/>
  <c r="J12" i="12" s="1"/>
  <c r="J6" i="12"/>
  <c r="J13" i="12" s="1"/>
  <c r="J7" i="12"/>
  <c r="J14" i="12" s="1"/>
  <c r="D7" i="12"/>
  <c r="D11" i="12" s="1"/>
  <c r="I6" i="12"/>
  <c r="I9" i="12"/>
  <c r="I14" i="12" s="1"/>
  <c r="H5" i="12"/>
  <c r="H12" i="12" s="1"/>
  <c r="H6" i="12"/>
  <c r="H13" i="12" s="1"/>
  <c r="H7" i="12"/>
  <c r="H14" i="12" s="1"/>
  <c r="G5" i="12"/>
  <c r="G9" i="12" s="1"/>
  <c r="G6" i="12"/>
  <c r="G10" i="12" s="1"/>
  <c r="I5" i="12"/>
  <c r="F5" i="12"/>
  <c r="F9" i="12" s="1"/>
  <c r="F6" i="12"/>
  <c r="F10" i="12" s="1"/>
  <c r="E5" i="12"/>
  <c r="E9" i="12" s="1"/>
  <c r="E6" i="12"/>
  <c r="E10" i="12" s="1"/>
  <c r="I13" i="12" l="1"/>
  <c r="I12" i="12"/>
  <c r="I13" i="14"/>
</calcChain>
</file>

<file path=xl/sharedStrings.xml><?xml version="1.0" encoding="utf-8"?>
<sst xmlns="http://schemas.openxmlformats.org/spreadsheetml/2006/main" count="84" uniqueCount="33">
  <si>
    <t>1등급</t>
    <phoneticPr fontId="2" type="noConversion"/>
  </si>
  <si>
    <t>2등급</t>
  </si>
  <si>
    <t>3등급</t>
  </si>
  <si>
    <t>노인장기요양
급여비용</t>
    <phoneticPr fontId="2" type="noConversion"/>
  </si>
  <si>
    <t>본인부담금</t>
    <phoneticPr fontId="2" type="noConversion"/>
  </si>
  <si>
    <t>일반</t>
    <phoneticPr fontId="2" type="noConversion"/>
  </si>
  <si>
    <t>경감</t>
    <phoneticPr fontId="2" type="noConversion"/>
  </si>
  <si>
    <t>비급여</t>
    <phoneticPr fontId="2" type="noConversion"/>
  </si>
  <si>
    <t>등외</t>
    <phoneticPr fontId="2" type="noConversion"/>
  </si>
  <si>
    <t>(단위 : 30일 기준, 원)</t>
    <phoneticPr fontId="2" type="noConversion"/>
  </si>
  <si>
    <t>급여(비급여) 산출내역서</t>
    <phoneticPr fontId="2" type="noConversion"/>
  </si>
  <si>
    <t>등급별</t>
    <phoneticPr fontId="2" type="noConversion"/>
  </si>
  <si>
    <t>산  출  내  역</t>
    <phoneticPr fontId="2" type="noConversion"/>
  </si>
  <si>
    <t>4등급</t>
  </si>
  <si>
    <t>5등급</t>
  </si>
  <si>
    <t>4등급
(재가)</t>
  </si>
  <si>
    <t>5등급
(재가)</t>
  </si>
  <si>
    <t>실비</t>
    <phoneticPr fontId="2" type="noConversion"/>
  </si>
  <si>
    <t>총납부액</t>
    <phoneticPr fontId="2" type="noConversion"/>
  </si>
  <si>
    <t>각 등급 일 수가 * 15일</t>
    <phoneticPr fontId="2" type="noConversion"/>
  </si>
  <si>
    <t>일반 = 15% (15일)</t>
    <phoneticPr fontId="2" type="noConversion"/>
  </si>
  <si>
    <t>- 실비 : 100% 본인부담(15일)</t>
    <phoneticPr fontId="2" type="noConversion"/>
  </si>
  <si>
    <t>: 15,000원 ~ 50,000원(1일)</t>
    <phoneticPr fontId="2" type="noConversion"/>
  </si>
  <si>
    <t>본인부담금 + 비급여 + 실비</t>
    <phoneticPr fontId="2" type="noConversion"/>
  </si>
  <si>
    <t>3등급
(재가)</t>
    <phoneticPr fontId="2" type="noConversion"/>
  </si>
  <si>
    <t>1일수가
( 단 기 )</t>
    <phoneticPr fontId="2" type="noConversion"/>
  </si>
  <si>
    <t>(단위 : 31일 기준, 원)</t>
    <phoneticPr fontId="2" type="noConversion"/>
  </si>
  <si>
    <t>- 실비 : 100% 본인부담(16일)</t>
    <phoneticPr fontId="2" type="noConversion"/>
  </si>
  <si>
    <t>경감 40% = 9% (15일)</t>
    <phoneticPr fontId="2" type="noConversion"/>
  </si>
  <si>
    <t>경감 60% = 6% (15일)</t>
    <phoneticPr fontId="2" type="noConversion"/>
  </si>
  <si>
    <t>2019년 대비 2.89% 인상</t>
    <phoneticPr fontId="2" type="noConversion"/>
  </si>
  <si>
    <t>- 식대 : 1식 3,500원*3회*31일=325,500원
 - 간식 : 1일 1,500원*1회*31일= 46,500원</t>
    <phoneticPr fontId="2" type="noConversion"/>
  </si>
  <si>
    <t>- 식대 : 1식 3,500원*3회*30일=315,000원
 - 간식 : 1일 1,500원*1회*30일= 45,000원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</si>
</sst>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26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double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41" fontId="0" fillId="0" borderId="0" xfId="1" applyFont="1" applyAlignment="1">
      <alignment horizontal="center" vertical="center"/>
    </xf>
    <xf numFmtId="41" fontId="0" fillId="0" borderId="14" xfId="1" applyFont="1" applyBorder="1" applyAlignment="1">
      <alignment horizontal="center" vertical="center"/>
    </xf>
    <xf numFmtId="41" fontId="0" fillId="0" borderId="15" xfId="1" applyFont="1" applyBorder="1" applyAlignment="1">
      <alignment horizontal="center" vertical="center"/>
    </xf>
    <xf numFmtId="41" fontId="0" fillId="2" borderId="17" xfId="1" applyFont="1" applyFill="1" applyBorder="1" applyAlignment="1">
      <alignment horizontal="center" vertical="center"/>
    </xf>
    <xf numFmtId="41" fontId="0" fillId="2" borderId="15" xfId="1" applyFont="1" applyFill="1" applyBorder="1" applyAlignment="1">
      <alignment horizontal="center" vertical="center"/>
    </xf>
    <xf numFmtId="41" fontId="0" fillId="2" borderId="4" xfId="1" applyFont="1" applyFill="1" applyBorder="1" applyAlignment="1">
      <alignment horizontal="center" vertical="center"/>
    </xf>
    <xf numFmtId="41" fontId="0" fillId="2" borderId="16" xfId="1" applyFont="1" applyFill="1" applyBorder="1" applyAlignment="1">
      <alignment horizontal="center" vertical="center"/>
    </xf>
    <xf numFmtId="41" fontId="4" fillId="0" borderId="13" xfId="1" applyFont="1" applyBorder="1" applyAlignment="1">
      <alignment horizontal="center" vertical="center"/>
    </xf>
    <xf numFmtId="41" fontId="4" fillId="0" borderId="0" xfId="1" applyFont="1" applyAlignment="1">
      <alignment horizontal="center" vertical="center"/>
    </xf>
    <xf numFmtId="41" fontId="0" fillId="0" borderId="35" xfId="1" applyFont="1" applyBorder="1" applyAlignment="1">
      <alignment horizontal="center" vertical="center"/>
    </xf>
    <xf numFmtId="41" fontId="0" fillId="2" borderId="23" xfId="1" applyFont="1" applyFill="1" applyBorder="1" applyAlignment="1">
      <alignment horizontal="center" vertical="center"/>
    </xf>
    <xf numFmtId="41" fontId="0" fillId="2" borderId="32" xfId="1" applyFont="1" applyFill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 wrapText="1"/>
    </xf>
    <xf numFmtId="41" fontId="4" fillId="0" borderId="12" xfId="1" applyFont="1" applyBorder="1" applyAlignment="1">
      <alignment horizontal="center" vertical="center" wrapText="1"/>
    </xf>
    <xf numFmtId="41" fontId="4" fillId="0" borderId="22" xfId="1" applyFont="1" applyBorder="1" applyAlignment="1">
      <alignment horizontal="center" vertical="center" wrapText="1"/>
    </xf>
    <xf numFmtId="41" fontId="0" fillId="3" borderId="17" xfId="1" applyFont="1" applyFill="1" applyBorder="1" applyAlignment="1">
      <alignment horizontal="center" vertical="center"/>
    </xf>
    <xf numFmtId="41" fontId="0" fillId="3" borderId="15" xfId="1" applyFont="1" applyFill="1" applyBorder="1" applyAlignment="1">
      <alignment horizontal="center" vertical="center"/>
    </xf>
    <xf numFmtId="41" fontId="0" fillId="3" borderId="4" xfId="1" applyFont="1" applyFill="1" applyBorder="1" applyAlignment="1">
      <alignment horizontal="center" vertical="center"/>
    </xf>
    <xf numFmtId="41" fontId="0" fillId="3" borderId="23" xfId="1" applyFont="1" applyFill="1" applyBorder="1" applyAlignment="1">
      <alignment horizontal="center" vertical="center"/>
    </xf>
    <xf numFmtId="41" fontId="8" fillId="2" borderId="3" xfId="1" applyFont="1" applyFill="1" applyBorder="1" applyAlignment="1">
      <alignment horizontal="center" vertical="center"/>
    </xf>
    <xf numFmtId="41" fontId="8" fillId="2" borderId="4" xfId="1" applyFont="1" applyFill="1" applyBorder="1" applyAlignment="1">
      <alignment horizontal="center" vertical="center"/>
    </xf>
    <xf numFmtId="41" fontId="8" fillId="2" borderId="23" xfId="1" applyFont="1" applyFill="1" applyBorder="1" applyAlignment="1">
      <alignment horizontal="center" vertical="center"/>
    </xf>
    <xf numFmtId="41" fontId="8" fillId="2" borderId="6" xfId="1" applyFont="1" applyFill="1" applyBorder="1" applyAlignment="1">
      <alignment horizontal="center" vertical="center"/>
    </xf>
    <xf numFmtId="41" fontId="8" fillId="2" borderId="7" xfId="1" applyFont="1" applyFill="1" applyBorder="1" applyAlignment="1">
      <alignment horizontal="center" vertical="center"/>
    </xf>
    <xf numFmtId="41" fontId="8" fillId="2" borderId="32" xfId="1" applyFont="1" applyFill="1" applyBorder="1" applyAlignment="1">
      <alignment horizontal="center" vertical="center"/>
    </xf>
    <xf numFmtId="41" fontId="0" fillId="2" borderId="47" xfId="1" applyFont="1" applyFill="1" applyBorder="1" applyAlignment="1">
      <alignment horizontal="center" vertical="center"/>
    </xf>
    <xf numFmtId="41" fontId="0" fillId="2" borderId="48" xfId="1" applyFont="1" applyFill="1" applyBorder="1" applyAlignment="1">
      <alignment horizontal="center" vertical="center"/>
    </xf>
    <xf numFmtId="41" fontId="0" fillId="0" borderId="17" xfId="1" applyFont="1" applyBorder="1" applyAlignment="1">
      <alignment horizontal="center" vertical="center" wrapText="1"/>
    </xf>
    <xf numFmtId="41" fontId="0" fillId="2" borderId="49" xfId="1" applyFont="1" applyFill="1" applyBorder="1" applyAlignment="1">
      <alignment horizontal="center" vertical="center"/>
    </xf>
    <xf numFmtId="41" fontId="8" fillId="2" borderId="45" xfId="1" applyFont="1" applyFill="1" applyBorder="1" applyAlignment="1">
      <alignment horizontal="center" vertical="center"/>
    </xf>
    <xf numFmtId="41" fontId="8" fillId="2" borderId="48" xfId="1" applyFont="1" applyFill="1" applyBorder="1" applyAlignment="1">
      <alignment horizontal="center" vertical="center"/>
    </xf>
    <xf numFmtId="41" fontId="8" fillId="2" borderId="49" xfId="1" applyFont="1" applyFill="1" applyBorder="1" applyAlignment="1">
      <alignment horizontal="center" vertical="center"/>
    </xf>
    <xf numFmtId="41" fontId="0" fillId="3" borderId="17" xfId="1" applyFont="1" applyFill="1" applyBorder="1" applyAlignment="1">
      <alignment horizontal="center" vertical="center" wrapText="1"/>
    </xf>
    <xf numFmtId="41" fontId="0" fillId="2" borderId="46" xfId="1" applyFont="1" applyFill="1" applyBorder="1" applyAlignment="1">
      <alignment horizontal="center" vertical="center" wrapText="1"/>
    </xf>
    <xf numFmtId="41" fontId="0" fillId="2" borderId="18" xfId="1" applyFont="1" applyFill="1" applyBorder="1" applyAlignment="1">
      <alignment horizontal="center" vertical="center" wrapText="1"/>
    </xf>
    <xf numFmtId="41" fontId="0" fillId="0" borderId="10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41" fontId="0" fillId="2" borderId="7" xfId="1" applyFont="1" applyFill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41" fontId="4" fillId="0" borderId="22" xfId="1" applyFont="1" applyBorder="1" applyAlignment="1">
      <alignment horizontal="center" vertical="center"/>
    </xf>
    <xf numFmtId="41" fontId="0" fillId="0" borderId="17" xfId="1" applyFont="1" applyBorder="1" applyAlignment="1">
      <alignment horizontal="center" vertical="center"/>
    </xf>
    <xf numFmtId="41" fontId="0" fillId="0" borderId="23" xfId="1" applyFont="1" applyBorder="1" applyAlignment="1">
      <alignment horizontal="center" vertical="center"/>
    </xf>
    <xf numFmtId="41" fontId="0" fillId="0" borderId="10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41" fontId="0" fillId="2" borderId="7" xfId="1" applyFont="1" applyFill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4" fillId="0" borderId="22" xfId="1" applyFont="1" applyBorder="1" applyAlignment="1">
      <alignment horizontal="center" vertical="center"/>
    </xf>
    <xf numFmtId="41" fontId="0" fillId="0" borderId="17" xfId="1" applyFont="1" applyBorder="1" applyAlignment="1">
      <alignment horizontal="center" vertical="center"/>
    </xf>
    <xf numFmtId="41" fontId="0" fillId="0" borderId="23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24" xfId="1" applyFont="1" applyBorder="1" applyAlignment="1">
      <alignment horizontal="center" vertical="center"/>
    </xf>
    <xf numFmtId="41" fontId="0" fillId="2" borderId="3" xfId="1" applyFont="1" applyFill="1" applyBorder="1" applyAlignment="1">
      <alignment horizontal="center" vertical="center"/>
    </xf>
    <xf numFmtId="41" fontId="0" fillId="2" borderId="45" xfId="1" applyFont="1" applyFill="1" applyBorder="1" applyAlignment="1">
      <alignment horizontal="center" vertical="center"/>
    </xf>
    <xf numFmtId="41" fontId="0" fillId="2" borderId="6" xfId="1" applyFont="1" applyFill="1" applyBorder="1" applyAlignment="1">
      <alignment horizontal="center" vertical="center"/>
    </xf>
    <xf numFmtId="41" fontId="0" fillId="0" borderId="19" xfId="1" applyFont="1" applyBorder="1" applyAlignment="1">
      <alignment horizontal="center" vertical="center" wrapText="1"/>
    </xf>
    <xf numFmtId="41" fontId="0" fillId="0" borderId="20" xfId="1" applyFont="1" applyBorder="1" applyAlignment="1">
      <alignment horizontal="center" vertical="center"/>
    </xf>
    <xf numFmtId="41" fontId="7" fillId="0" borderId="0" xfId="1" applyFont="1" applyAlignment="1">
      <alignment horizontal="center" vertical="center"/>
    </xf>
    <xf numFmtId="41" fontId="0" fillId="0" borderId="21" xfId="1" applyFont="1" applyBorder="1" applyAlignment="1">
      <alignment horizontal="right" vertical="center" indent="1"/>
    </xf>
    <xf numFmtId="41" fontId="3" fillId="0" borderId="27" xfId="1" applyFont="1" applyBorder="1" applyAlignment="1">
      <alignment horizontal="center" vertical="center"/>
    </xf>
    <xf numFmtId="41" fontId="4" fillId="0" borderId="28" xfId="1" applyFont="1" applyBorder="1" applyAlignment="1">
      <alignment horizontal="center" vertical="center"/>
    </xf>
    <xf numFmtId="41" fontId="4" fillId="0" borderId="27" xfId="1" applyFont="1" applyBorder="1" applyAlignment="1">
      <alignment horizontal="center" vertical="center"/>
    </xf>
    <xf numFmtId="41" fontId="4" fillId="0" borderId="38" xfId="1" applyFont="1" applyBorder="1" applyAlignment="1">
      <alignment horizontal="center" vertical="center"/>
    </xf>
    <xf numFmtId="41" fontId="4" fillId="0" borderId="39" xfId="1" applyFont="1" applyBorder="1" applyAlignment="1">
      <alignment horizontal="center" vertical="center"/>
    </xf>
    <xf numFmtId="41" fontId="0" fillId="0" borderId="25" xfId="1" applyFont="1" applyBorder="1" applyAlignment="1">
      <alignment horizontal="center" vertical="center" wrapText="1"/>
    </xf>
    <xf numFmtId="41" fontId="0" fillId="0" borderId="29" xfId="1" applyFont="1" applyBorder="1" applyAlignment="1">
      <alignment horizontal="center" vertical="center" wrapText="1"/>
    </xf>
    <xf numFmtId="41" fontId="0" fillId="0" borderId="40" xfId="1" applyFont="1" applyBorder="1" applyAlignment="1">
      <alignment horizontal="center" vertical="center"/>
    </xf>
    <xf numFmtId="41" fontId="0" fillId="0" borderId="36" xfId="1" applyFont="1" applyBorder="1" applyAlignment="1">
      <alignment horizontal="center" vertical="center"/>
    </xf>
    <xf numFmtId="41" fontId="0" fillId="0" borderId="37" xfId="1" applyFont="1" applyBorder="1" applyAlignment="1">
      <alignment horizontal="center" vertical="center"/>
    </xf>
    <xf numFmtId="41" fontId="0" fillId="0" borderId="26" xfId="1" applyFont="1" applyBorder="1" applyAlignment="1">
      <alignment horizontal="center" vertical="center"/>
    </xf>
    <xf numFmtId="41" fontId="0" fillId="0" borderId="31" xfId="1" applyFont="1" applyBorder="1" applyAlignment="1">
      <alignment horizontal="center" vertical="center"/>
    </xf>
    <xf numFmtId="41" fontId="0" fillId="0" borderId="30" xfId="1" applyFont="1" applyBorder="1" applyAlignment="1">
      <alignment horizontal="center" vertical="center"/>
    </xf>
    <xf numFmtId="41" fontId="5" fillId="0" borderId="26" xfId="1" quotePrefix="1" applyFont="1" applyBorder="1" applyAlignment="1">
      <alignment horizontal="center" vertical="center" wrapText="1"/>
    </xf>
    <xf numFmtId="41" fontId="6" fillId="0" borderId="31" xfId="1" quotePrefix="1" applyFont="1" applyBorder="1" applyAlignment="1">
      <alignment horizontal="center" vertical="center" wrapText="1"/>
    </xf>
    <xf numFmtId="41" fontId="6" fillId="0" borderId="24" xfId="1" quotePrefix="1" applyFont="1" applyBorder="1" applyAlignment="1">
      <alignment horizontal="center" vertical="center" wrapText="1"/>
    </xf>
    <xf numFmtId="41" fontId="0" fillId="3" borderId="3" xfId="1" applyFont="1" applyFill="1" applyBorder="1" applyAlignment="1">
      <alignment horizontal="center" vertical="center"/>
    </xf>
    <xf numFmtId="41" fontId="8" fillId="3" borderId="3" xfId="1" applyFont="1" applyFill="1" applyBorder="1" applyAlignment="1">
      <alignment horizontal="center" vertical="center"/>
    </xf>
    <xf numFmtId="41" fontId="8" fillId="3" borderId="4" xfId="1" applyFont="1" applyFill="1" applyBorder="1" applyAlignment="1">
      <alignment horizontal="center" vertical="center"/>
    </xf>
    <xf numFmtId="41" fontId="8" fillId="3" borderId="23" xfId="1" applyFont="1" applyFill="1" applyBorder="1" applyAlignment="1">
      <alignment horizontal="center" vertical="center"/>
    </xf>
    <xf numFmtId="41" fontId="0" fillId="3" borderId="26" xfId="1" quotePrefix="1" applyFont="1" applyFill="1" applyBorder="1" applyAlignment="1">
      <alignment horizontal="center" vertical="center"/>
    </xf>
    <xf numFmtId="41" fontId="0" fillId="3" borderId="31" xfId="1" quotePrefix="1" applyFont="1" applyFill="1" applyBorder="1" applyAlignment="1">
      <alignment horizontal="center" vertical="center"/>
    </xf>
    <xf numFmtId="41" fontId="0" fillId="3" borderId="24" xfId="1" quotePrefix="1" applyFont="1" applyFill="1" applyBorder="1" applyAlignment="1">
      <alignment horizontal="center" vertical="center"/>
    </xf>
    <xf numFmtId="41" fontId="0" fillId="3" borderId="50" xfId="1" applyFont="1" applyFill="1" applyBorder="1" applyAlignment="1">
      <alignment horizontal="center" vertical="center"/>
    </xf>
    <xf numFmtId="41" fontId="0" fillId="3" borderId="51" xfId="1" applyFont="1" applyFill="1" applyBorder="1" applyAlignment="1">
      <alignment horizontal="center" vertical="center"/>
    </xf>
    <xf numFmtId="41" fontId="0" fillId="3" borderId="52" xfId="1" applyFont="1" applyFill="1" applyBorder="1" applyAlignment="1">
      <alignment horizontal="center" vertical="center"/>
    </xf>
    <xf numFmtId="41" fontId="0" fillId="3" borderId="40" xfId="1" applyFont="1" applyFill="1" applyBorder="1" applyAlignment="1">
      <alignment horizontal="center" vertical="center"/>
    </xf>
    <xf numFmtId="41" fontId="0" fillId="3" borderId="36" xfId="1" applyFont="1" applyFill="1" applyBorder="1" applyAlignment="1">
      <alignment horizontal="center" vertical="center"/>
    </xf>
    <xf numFmtId="41" fontId="0" fillId="3" borderId="37" xfId="1" applyFont="1" applyFill="1" applyBorder="1" applyAlignment="1">
      <alignment horizontal="center" vertical="center"/>
    </xf>
    <xf numFmtId="41" fontId="0" fillId="0" borderId="0" xfId="1" applyFont="1" applyBorder="1" applyAlignment="1">
      <alignment horizontal="left" vertical="center" indent="1"/>
    </xf>
    <xf numFmtId="41" fontId="0" fillId="2" borderId="26" xfId="1" applyFont="1" applyFill="1" applyBorder="1" applyAlignment="1">
      <alignment horizontal="center" vertical="center"/>
    </xf>
    <xf numFmtId="41" fontId="0" fillId="2" borderId="31" xfId="1" applyFont="1" applyFill="1" applyBorder="1" applyAlignment="1">
      <alignment horizontal="center" vertical="center"/>
    </xf>
    <xf numFmtId="41" fontId="0" fillId="2" borderId="24" xfId="1" applyFont="1" applyFill="1" applyBorder="1" applyAlignment="1">
      <alignment horizontal="center" vertical="center"/>
    </xf>
    <xf numFmtId="41" fontId="0" fillId="2" borderId="50" xfId="1" applyFont="1" applyFill="1" applyBorder="1" applyAlignment="1">
      <alignment horizontal="center" vertical="center"/>
    </xf>
    <xf numFmtId="41" fontId="0" fillId="2" borderId="51" xfId="1" applyFont="1" applyFill="1" applyBorder="1" applyAlignment="1">
      <alignment horizontal="center" vertical="center"/>
    </xf>
    <xf numFmtId="41" fontId="0" fillId="2" borderId="52" xfId="1" applyFont="1" applyFill="1" applyBorder="1" applyAlignment="1">
      <alignment horizontal="center" vertical="center"/>
    </xf>
    <xf numFmtId="41" fontId="0" fillId="2" borderId="41" xfId="1" applyFont="1" applyFill="1" applyBorder="1" applyAlignment="1">
      <alignment horizontal="center" vertical="center"/>
    </xf>
    <xf numFmtId="41" fontId="0" fillId="2" borderId="33" xfId="1" applyFont="1" applyFill="1" applyBorder="1" applyAlignment="1">
      <alignment horizontal="center" vertical="center"/>
    </xf>
    <xf numFmtId="41" fontId="0" fillId="2" borderId="34" xfId="1" applyFont="1" applyFill="1" applyBorder="1" applyAlignment="1">
      <alignment horizontal="center" vertical="center"/>
    </xf>
    <xf numFmtId="41" fontId="0" fillId="0" borderId="43" xfId="1" applyFont="1" applyBorder="1" applyAlignment="1">
      <alignment horizontal="center" vertical="center"/>
    </xf>
    <xf numFmtId="41" fontId="0" fillId="0" borderId="44" xfId="1" applyFont="1" applyBorder="1" applyAlignment="1">
      <alignment horizontal="center" vertical="center"/>
    </xf>
    <xf numFmtId="41" fontId="0" fillId="0" borderId="42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176" fontId="0" fillId="0" borderId="16" xfId="1" applyNumberFormat="1" applyFont="1" applyBorder="1" applyAlignment="1">
      <alignment horizontal="center" vertical="center"/>
    </xf>
    <xf numFmtId="176" fontId="0" fillId="0" borderId="7" xfId="1" applyNumberFormat="1" applyFont="1" applyBorder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41" fontId="5" fillId="0" borderId="31" xfId="1" quotePrefix="1" applyFont="1" applyBorder="1" applyAlignment="1">
      <alignment horizontal="center" vertical="center" wrapText="1"/>
    </xf>
    <xf numFmtId="41" fontId="5" fillId="0" borderId="24" xfId="1" quotePrefix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H6" sqref="H6"/>
    </sheetView>
  </sheetViews>
  <sheetFormatPr defaultRowHeight="16.5" x14ac:dyDescent="0.3"/>
  <cols>
    <col min="1" max="1" width="12.5" style="1" customWidth="1"/>
    <col min="2" max="2" width="7" style="1" customWidth="1"/>
    <col min="3" max="10" width="8.875" style="1" customWidth="1"/>
    <col min="11" max="14" width="8.75" style="1" customWidth="1"/>
    <col min="15" max="16384" width="9" style="1"/>
  </cols>
  <sheetData>
    <row r="1" spans="1:14" ht="45.95" customHeight="1" x14ac:dyDescent="0.3">
      <c r="A1" s="61" t="s">
        <v>10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18.75" customHeight="1" thickBot="1" x14ac:dyDescent="0.35">
      <c r="K2" s="62" t="s">
        <v>9</v>
      </c>
      <c r="L2" s="62"/>
      <c r="M2" s="62"/>
      <c r="N2" s="62"/>
    </row>
    <row r="3" spans="1:14" s="9" customFormat="1" ht="36.950000000000003" customHeight="1" thickBot="1" x14ac:dyDescent="0.35">
      <c r="A3" s="63" t="s">
        <v>11</v>
      </c>
      <c r="B3" s="64"/>
      <c r="C3" s="8" t="s">
        <v>0</v>
      </c>
      <c r="D3" s="41" t="s">
        <v>1</v>
      </c>
      <c r="E3" s="41" t="s">
        <v>2</v>
      </c>
      <c r="F3" s="41" t="s">
        <v>13</v>
      </c>
      <c r="G3" s="42" t="s">
        <v>14</v>
      </c>
      <c r="H3" s="14" t="s">
        <v>24</v>
      </c>
      <c r="I3" s="15" t="s">
        <v>15</v>
      </c>
      <c r="J3" s="16" t="s">
        <v>16</v>
      </c>
      <c r="K3" s="65" t="s">
        <v>12</v>
      </c>
      <c r="L3" s="66"/>
      <c r="M3" s="66"/>
      <c r="N3" s="67"/>
    </row>
    <row r="4" spans="1:14" ht="32.1" customHeight="1" thickTop="1" x14ac:dyDescent="0.3">
      <c r="A4" s="68" t="s">
        <v>3</v>
      </c>
      <c r="B4" s="69"/>
      <c r="C4" s="2">
        <f>C17*15</f>
        <v>859800</v>
      </c>
      <c r="D4" s="37">
        <f>E17*15</f>
        <v>796350</v>
      </c>
      <c r="E4" s="37">
        <f>G17*15</f>
        <v>735600</v>
      </c>
      <c r="F4" s="37">
        <f>I17*15</f>
        <v>716100</v>
      </c>
      <c r="G4" s="10">
        <f>K17*15</f>
        <v>696600</v>
      </c>
      <c r="H4" s="13">
        <f>G17*15</f>
        <v>735600</v>
      </c>
      <c r="I4" s="37">
        <f>I17*15</f>
        <v>716100</v>
      </c>
      <c r="J4" s="10">
        <f>K17*15</f>
        <v>696600</v>
      </c>
      <c r="K4" s="70" t="s">
        <v>19</v>
      </c>
      <c r="L4" s="71"/>
      <c r="M4" s="71"/>
      <c r="N4" s="72"/>
    </row>
    <row r="5" spans="1:14" ht="20.45" customHeight="1" x14ac:dyDescent="0.3">
      <c r="A5" s="54" t="s">
        <v>4</v>
      </c>
      <c r="B5" s="43" t="s">
        <v>5</v>
      </c>
      <c r="C5" s="3">
        <f>ROUND(C4*0.15,-1)</f>
        <v>128970</v>
      </c>
      <c r="D5" s="3">
        <f t="shared" ref="D5:J5" si="0">ROUND(D4*0.15,-1)</f>
        <v>119450</v>
      </c>
      <c r="E5" s="3">
        <f t="shared" si="0"/>
        <v>110340</v>
      </c>
      <c r="F5" s="3">
        <f t="shared" si="0"/>
        <v>107420</v>
      </c>
      <c r="G5" s="39">
        <f t="shared" si="0"/>
        <v>104490</v>
      </c>
      <c r="H5" s="3">
        <f t="shared" si="0"/>
        <v>110340</v>
      </c>
      <c r="I5" s="3">
        <f t="shared" si="0"/>
        <v>107420</v>
      </c>
      <c r="J5" s="3">
        <f t="shared" si="0"/>
        <v>104490</v>
      </c>
      <c r="K5" s="73" t="s">
        <v>20</v>
      </c>
      <c r="L5" s="74"/>
      <c r="M5" s="74"/>
      <c r="N5" s="55"/>
    </row>
    <row r="6" spans="1:14" ht="34.5" customHeight="1" x14ac:dyDescent="0.3">
      <c r="A6" s="54"/>
      <c r="B6" s="29" t="s">
        <v>6</v>
      </c>
      <c r="C6" s="3">
        <f t="shared" ref="C6:J6" si="1">ROUND(C4*0.09,-1)</f>
        <v>77380</v>
      </c>
      <c r="D6" s="3">
        <f t="shared" si="1"/>
        <v>71670</v>
      </c>
      <c r="E6" s="3">
        <f t="shared" si="1"/>
        <v>66200</v>
      </c>
      <c r="F6" s="3">
        <f t="shared" si="1"/>
        <v>64450</v>
      </c>
      <c r="G6" s="39">
        <f t="shared" si="1"/>
        <v>62690</v>
      </c>
      <c r="H6" s="3">
        <f t="shared" si="1"/>
        <v>66200</v>
      </c>
      <c r="I6" s="3">
        <f t="shared" si="1"/>
        <v>64450</v>
      </c>
      <c r="J6" s="3">
        <f t="shared" si="1"/>
        <v>62690</v>
      </c>
      <c r="K6" s="73" t="s">
        <v>28</v>
      </c>
      <c r="L6" s="74"/>
      <c r="M6" s="74"/>
      <c r="N6" s="55"/>
    </row>
    <row r="7" spans="1:14" ht="34.5" customHeight="1" x14ac:dyDescent="0.3">
      <c r="A7" s="54"/>
      <c r="B7" s="29" t="s">
        <v>6</v>
      </c>
      <c r="C7" s="3">
        <f t="shared" ref="C7:J7" si="2">ROUND(C4*0.06,-1)</f>
        <v>51590</v>
      </c>
      <c r="D7" s="3">
        <f t="shared" si="2"/>
        <v>47780</v>
      </c>
      <c r="E7" s="3">
        <f t="shared" si="2"/>
        <v>44140</v>
      </c>
      <c r="F7" s="3">
        <f t="shared" si="2"/>
        <v>42970</v>
      </c>
      <c r="G7" s="39">
        <f t="shared" si="2"/>
        <v>41800</v>
      </c>
      <c r="H7" s="3">
        <f t="shared" si="2"/>
        <v>44140</v>
      </c>
      <c r="I7" s="3">
        <f t="shared" si="2"/>
        <v>42970</v>
      </c>
      <c r="J7" s="3">
        <f t="shared" si="2"/>
        <v>41800</v>
      </c>
      <c r="K7" s="73" t="s">
        <v>29</v>
      </c>
      <c r="L7" s="74"/>
      <c r="M7" s="74"/>
      <c r="N7" s="55"/>
    </row>
    <row r="8" spans="1:14" ht="44.1" customHeight="1" x14ac:dyDescent="0.3">
      <c r="A8" s="73" t="s">
        <v>7</v>
      </c>
      <c r="B8" s="75"/>
      <c r="C8" s="3">
        <v>180000</v>
      </c>
      <c r="D8" s="38">
        <v>180000</v>
      </c>
      <c r="E8" s="38">
        <v>180000</v>
      </c>
      <c r="F8" s="38">
        <v>180000</v>
      </c>
      <c r="G8" s="39">
        <v>180000</v>
      </c>
      <c r="H8" s="3">
        <v>180000</v>
      </c>
      <c r="I8" s="38">
        <v>180000</v>
      </c>
      <c r="J8" s="44">
        <v>180000</v>
      </c>
      <c r="K8" s="76" t="s">
        <v>32</v>
      </c>
      <c r="L8" s="77"/>
      <c r="M8" s="77"/>
      <c r="N8" s="78"/>
    </row>
    <row r="9" spans="1:14" ht="20.45" customHeight="1" x14ac:dyDescent="0.3">
      <c r="A9" s="79" t="s">
        <v>17</v>
      </c>
      <c r="B9" s="17" t="s">
        <v>5</v>
      </c>
      <c r="C9" s="18">
        <f t="shared" ref="C9:D9" si="3">C12-C5-C8</f>
        <v>476970</v>
      </c>
      <c r="D9" s="19">
        <f t="shared" si="3"/>
        <v>455830</v>
      </c>
      <c r="E9" s="19">
        <f>E12-E5-E8</f>
        <v>434100</v>
      </c>
      <c r="F9" s="19">
        <f t="shared" ref="F9:G9" si="4">F12-F5-F8</f>
        <v>437020</v>
      </c>
      <c r="G9" s="20">
        <f t="shared" si="4"/>
        <v>439950</v>
      </c>
      <c r="H9" s="80">
        <f>H4+H8</f>
        <v>915600</v>
      </c>
      <c r="I9" s="81">
        <f t="shared" ref="I9:J9" si="5">I4+I8</f>
        <v>896100</v>
      </c>
      <c r="J9" s="82">
        <f t="shared" si="5"/>
        <v>876600</v>
      </c>
      <c r="K9" s="83" t="s">
        <v>21</v>
      </c>
      <c r="L9" s="84"/>
      <c r="M9" s="84"/>
      <c r="N9" s="85"/>
    </row>
    <row r="10" spans="1:14" ht="34.5" customHeight="1" x14ac:dyDescent="0.3">
      <c r="A10" s="79"/>
      <c r="B10" s="34" t="s">
        <v>6</v>
      </c>
      <c r="C10" s="18">
        <f>C13-C6-C8</f>
        <v>358180</v>
      </c>
      <c r="D10" s="19">
        <f>D13-D6-D8</f>
        <v>345500</v>
      </c>
      <c r="E10" s="19">
        <f>E13-E6-E8</f>
        <v>332460</v>
      </c>
      <c r="F10" s="19">
        <f>F13-F6-F8</f>
        <v>334210</v>
      </c>
      <c r="G10" s="20">
        <f>G13-G6-G8</f>
        <v>335970</v>
      </c>
      <c r="H10" s="80"/>
      <c r="I10" s="81"/>
      <c r="J10" s="82"/>
      <c r="K10" s="86" t="s">
        <v>22</v>
      </c>
      <c r="L10" s="87"/>
      <c r="M10" s="87"/>
      <c r="N10" s="88"/>
    </row>
    <row r="11" spans="1:14" ht="34.5" customHeight="1" x14ac:dyDescent="0.3">
      <c r="A11" s="79"/>
      <c r="B11" s="34" t="s">
        <v>6</v>
      </c>
      <c r="C11" s="18">
        <f>C14-C7-C8</f>
        <v>298790</v>
      </c>
      <c r="D11" s="19">
        <f t="shared" ref="D11:G11" si="6">D14-D7-D8</f>
        <v>290330</v>
      </c>
      <c r="E11" s="19">
        <f t="shared" si="6"/>
        <v>281640</v>
      </c>
      <c r="F11" s="19">
        <f t="shared" si="6"/>
        <v>282810</v>
      </c>
      <c r="G11" s="20">
        <f t="shared" si="6"/>
        <v>283980</v>
      </c>
      <c r="H11" s="80"/>
      <c r="I11" s="81"/>
      <c r="J11" s="82"/>
      <c r="K11" s="89"/>
      <c r="L11" s="90"/>
      <c r="M11" s="90"/>
      <c r="N11" s="91"/>
    </row>
    <row r="12" spans="1:14" ht="20.45" customHeight="1" x14ac:dyDescent="0.3">
      <c r="A12" s="56" t="s">
        <v>18</v>
      </c>
      <c r="B12" s="4" t="s">
        <v>5</v>
      </c>
      <c r="C12" s="5">
        <v>785940</v>
      </c>
      <c r="D12" s="6">
        <v>755280</v>
      </c>
      <c r="E12" s="6">
        <v>724440</v>
      </c>
      <c r="F12" s="6">
        <v>724440</v>
      </c>
      <c r="G12" s="11">
        <v>724440</v>
      </c>
      <c r="H12" s="21">
        <f>H5+H8+H9</f>
        <v>1205940</v>
      </c>
      <c r="I12" s="22">
        <f t="shared" ref="I12:J12" si="7">I5+I8+I9</f>
        <v>1183520</v>
      </c>
      <c r="J12" s="23">
        <f t="shared" si="7"/>
        <v>1161090</v>
      </c>
      <c r="K12" s="93" t="s">
        <v>23</v>
      </c>
      <c r="L12" s="94"/>
      <c r="M12" s="94"/>
      <c r="N12" s="95"/>
    </row>
    <row r="13" spans="1:14" ht="34.5" customHeight="1" x14ac:dyDescent="0.3">
      <c r="A13" s="57"/>
      <c r="B13" s="35" t="s">
        <v>6</v>
      </c>
      <c r="C13" s="27">
        <v>615560</v>
      </c>
      <c r="D13" s="28">
        <v>597170</v>
      </c>
      <c r="E13" s="28">
        <v>578660</v>
      </c>
      <c r="F13" s="28">
        <v>578660</v>
      </c>
      <c r="G13" s="30">
        <v>578660</v>
      </c>
      <c r="H13" s="31">
        <f>H6+H8+H9</f>
        <v>1161800</v>
      </c>
      <c r="I13" s="32">
        <f>I6+I8+I9</f>
        <v>1140550</v>
      </c>
      <c r="J13" s="33">
        <f>J6+J8+J9</f>
        <v>1119290</v>
      </c>
      <c r="K13" s="96"/>
      <c r="L13" s="97"/>
      <c r="M13" s="97"/>
      <c r="N13" s="98"/>
    </row>
    <row r="14" spans="1:14" ht="34.5" customHeight="1" thickBot="1" x14ac:dyDescent="0.35">
      <c r="A14" s="58"/>
      <c r="B14" s="36" t="s">
        <v>6</v>
      </c>
      <c r="C14" s="7">
        <v>530380</v>
      </c>
      <c r="D14" s="40">
        <v>518110</v>
      </c>
      <c r="E14" s="40">
        <v>505780</v>
      </c>
      <c r="F14" s="40">
        <v>505780</v>
      </c>
      <c r="G14" s="12">
        <v>505780</v>
      </c>
      <c r="H14" s="24">
        <f>H7+H8+H9</f>
        <v>1139740</v>
      </c>
      <c r="I14" s="25">
        <f t="shared" ref="I14:J14" si="8">I7+I8+I9</f>
        <v>1119070</v>
      </c>
      <c r="J14" s="26">
        <f t="shared" si="8"/>
        <v>1098400</v>
      </c>
      <c r="K14" s="99"/>
      <c r="L14" s="100"/>
      <c r="M14" s="100"/>
      <c r="N14" s="101"/>
    </row>
    <row r="15" spans="1:14" ht="15.95" customHeight="1" thickBot="1" x14ac:dyDescent="0.35"/>
    <row r="16" spans="1:14" ht="18" customHeight="1" x14ac:dyDescent="0.3">
      <c r="A16" s="59" t="s">
        <v>25</v>
      </c>
      <c r="B16" s="102"/>
      <c r="C16" s="104" t="s">
        <v>0</v>
      </c>
      <c r="D16" s="105"/>
      <c r="E16" s="105" t="s">
        <v>1</v>
      </c>
      <c r="F16" s="105"/>
      <c r="G16" s="105" t="s">
        <v>2</v>
      </c>
      <c r="H16" s="105"/>
      <c r="I16" s="105" t="s">
        <v>13</v>
      </c>
      <c r="J16" s="105"/>
      <c r="K16" s="105" t="s">
        <v>14</v>
      </c>
      <c r="L16" s="105"/>
      <c r="M16" s="105" t="s">
        <v>8</v>
      </c>
      <c r="N16" s="106"/>
    </row>
    <row r="17" spans="1:14" ht="18" customHeight="1" thickBot="1" x14ac:dyDescent="0.35">
      <c r="A17" s="60"/>
      <c r="B17" s="103"/>
      <c r="C17" s="107">
        <v>57320</v>
      </c>
      <c r="D17" s="108"/>
      <c r="E17" s="108">
        <v>53090</v>
      </c>
      <c r="F17" s="108"/>
      <c r="G17" s="108">
        <v>49040</v>
      </c>
      <c r="H17" s="108"/>
      <c r="I17" s="108">
        <v>47740</v>
      </c>
      <c r="J17" s="108"/>
      <c r="K17" s="108">
        <v>46440</v>
      </c>
      <c r="L17" s="108"/>
      <c r="M17" s="108">
        <v>55000</v>
      </c>
      <c r="N17" s="109"/>
    </row>
    <row r="18" spans="1:14" ht="15.95" customHeight="1" x14ac:dyDescent="0.3"/>
    <row r="19" spans="1:14" ht="26.25" customHeight="1" x14ac:dyDescent="0.3">
      <c r="A19" s="92" t="s">
        <v>30</v>
      </c>
      <c r="B19" s="92"/>
      <c r="C19" s="92"/>
    </row>
  </sheetData>
  <mergeCells count="34">
    <mergeCell ref="A19:C19"/>
    <mergeCell ref="A12:A14"/>
    <mergeCell ref="K12:N14"/>
    <mergeCell ref="A16:B17"/>
    <mergeCell ref="C16:D16"/>
    <mergeCell ref="E16:F16"/>
    <mergeCell ref="G16:H16"/>
    <mergeCell ref="I16:J16"/>
    <mergeCell ref="K16:L16"/>
    <mergeCell ref="M16:N16"/>
    <mergeCell ref="C17:D17"/>
    <mergeCell ref="E17:F17"/>
    <mergeCell ref="G17:H17"/>
    <mergeCell ref="I17:J17"/>
    <mergeCell ref="K17:L17"/>
    <mergeCell ref="M17:N17"/>
    <mergeCell ref="A9:A11"/>
    <mergeCell ref="H9:H11"/>
    <mergeCell ref="I9:I11"/>
    <mergeCell ref="J9:J11"/>
    <mergeCell ref="K9:N9"/>
    <mergeCell ref="K10:N11"/>
    <mergeCell ref="A5:A7"/>
    <mergeCell ref="K5:N5"/>
    <mergeCell ref="K6:N6"/>
    <mergeCell ref="K7:N7"/>
    <mergeCell ref="A8:B8"/>
    <mergeCell ref="K8:N8"/>
    <mergeCell ref="A1:N1"/>
    <mergeCell ref="K2:N2"/>
    <mergeCell ref="A3:B3"/>
    <mergeCell ref="K3:N3"/>
    <mergeCell ref="A4:B4"/>
    <mergeCell ref="K4:N4"/>
  </mergeCells>
  <phoneticPr fontId="2" type="noConversion"/>
  <pageMargins left="0.51181102362204722" right="0.35433070866141736" top="0.19685039370078741" bottom="0.4724409448818898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J9" sqref="J9:J11"/>
    </sheetView>
  </sheetViews>
  <sheetFormatPr defaultRowHeight="16.5" x14ac:dyDescent="0.3"/>
  <cols>
    <col min="1" max="1" width="12.5" style="1" customWidth="1"/>
    <col min="2" max="2" width="7" style="1" customWidth="1"/>
    <col min="3" max="10" width="8.875" style="1" customWidth="1"/>
    <col min="11" max="13" width="8.75" style="1" customWidth="1"/>
    <col min="14" max="14" width="7.375" style="1" customWidth="1"/>
    <col min="15" max="16384" width="9" style="1"/>
  </cols>
  <sheetData>
    <row r="1" spans="1:14" ht="45.95" customHeight="1" x14ac:dyDescent="0.3">
      <c r="A1" s="61" t="s">
        <v>10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18.75" customHeight="1" thickBot="1" x14ac:dyDescent="0.35">
      <c r="K2" s="62" t="s">
        <v>26</v>
      </c>
      <c r="L2" s="62"/>
      <c r="M2" s="62"/>
      <c r="N2" s="62"/>
    </row>
    <row r="3" spans="1:14" s="9" customFormat="1" ht="36.950000000000003" customHeight="1" thickBot="1" x14ac:dyDescent="0.35">
      <c r="A3" s="63" t="s">
        <v>11</v>
      </c>
      <c r="B3" s="64"/>
      <c r="C3" s="8" t="s">
        <v>0</v>
      </c>
      <c r="D3" s="49" t="s">
        <v>1</v>
      </c>
      <c r="E3" s="49" t="s">
        <v>2</v>
      </c>
      <c r="F3" s="49" t="s">
        <v>13</v>
      </c>
      <c r="G3" s="51" t="s">
        <v>14</v>
      </c>
      <c r="H3" s="14" t="s">
        <v>24</v>
      </c>
      <c r="I3" s="15" t="s">
        <v>15</v>
      </c>
      <c r="J3" s="16" t="s">
        <v>16</v>
      </c>
      <c r="K3" s="65" t="s">
        <v>12</v>
      </c>
      <c r="L3" s="66"/>
      <c r="M3" s="66"/>
      <c r="N3" s="67"/>
    </row>
    <row r="4" spans="1:14" ht="32.1" customHeight="1" thickTop="1" x14ac:dyDescent="0.3">
      <c r="A4" s="68" t="s">
        <v>3</v>
      </c>
      <c r="B4" s="69"/>
      <c r="C4" s="2">
        <f>C17*15</f>
        <v>859800</v>
      </c>
      <c r="D4" s="45">
        <f>E17*15</f>
        <v>796350</v>
      </c>
      <c r="E4" s="45">
        <f>G17*15</f>
        <v>735600</v>
      </c>
      <c r="F4" s="45">
        <f>I17*15</f>
        <v>716100</v>
      </c>
      <c r="G4" s="10">
        <f>K17*15</f>
        <v>696600</v>
      </c>
      <c r="H4" s="13">
        <f>G17*15</f>
        <v>735600</v>
      </c>
      <c r="I4" s="45">
        <f>I17*15</f>
        <v>716100</v>
      </c>
      <c r="J4" s="10">
        <f>K17*15</f>
        <v>696600</v>
      </c>
      <c r="K4" s="70" t="s">
        <v>19</v>
      </c>
      <c r="L4" s="71"/>
      <c r="M4" s="71"/>
      <c r="N4" s="72"/>
    </row>
    <row r="5" spans="1:14" ht="20.45" customHeight="1" x14ac:dyDescent="0.3">
      <c r="A5" s="54" t="s">
        <v>4</v>
      </c>
      <c r="B5" s="52" t="s">
        <v>5</v>
      </c>
      <c r="C5" s="3">
        <f>ROUND(C4*0.15,-1)</f>
        <v>128970</v>
      </c>
      <c r="D5" s="3">
        <f t="shared" ref="D5:J5" si="0">ROUND(D4*0.15,-1)</f>
        <v>119450</v>
      </c>
      <c r="E5" s="3">
        <f t="shared" si="0"/>
        <v>110340</v>
      </c>
      <c r="F5" s="3">
        <f t="shared" si="0"/>
        <v>107420</v>
      </c>
      <c r="G5" s="47">
        <f t="shared" si="0"/>
        <v>104490</v>
      </c>
      <c r="H5" s="3">
        <f t="shared" si="0"/>
        <v>110340</v>
      </c>
      <c r="I5" s="3">
        <f t="shared" si="0"/>
        <v>107420</v>
      </c>
      <c r="J5" s="3">
        <f t="shared" si="0"/>
        <v>104490</v>
      </c>
      <c r="K5" s="73" t="s">
        <v>20</v>
      </c>
      <c r="L5" s="74"/>
      <c r="M5" s="74"/>
      <c r="N5" s="55"/>
    </row>
    <row r="6" spans="1:14" ht="34.5" customHeight="1" x14ac:dyDescent="0.3">
      <c r="A6" s="54"/>
      <c r="B6" s="29" t="s">
        <v>6</v>
      </c>
      <c r="C6" s="3">
        <f t="shared" ref="C6:J6" si="1">ROUND(C4*0.09,-1)</f>
        <v>77380</v>
      </c>
      <c r="D6" s="3">
        <f t="shared" si="1"/>
        <v>71670</v>
      </c>
      <c r="E6" s="3">
        <f t="shared" si="1"/>
        <v>66200</v>
      </c>
      <c r="F6" s="3">
        <f t="shared" si="1"/>
        <v>64450</v>
      </c>
      <c r="G6" s="47">
        <f t="shared" si="1"/>
        <v>62690</v>
      </c>
      <c r="H6" s="3">
        <f t="shared" si="1"/>
        <v>66200</v>
      </c>
      <c r="I6" s="3">
        <f t="shared" si="1"/>
        <v>64450</v>
      </c>
      <c r="J6" s="3">
        <f t="shared" si="1"/>
        <v>62690</v>
      </c>
      <c r="K6" s="73" t="s">
        <v>28</v>
      </c>
      <c r="L6" s="74"/>
      <c r="M6" s="74"/>
      <c r="N6" s="55"/>
    </row>
    <row r="7" spans="1:14" ht="34.5" customHeight="1" x14ac:dyDescent="0.3">
      <c r="A7" s="54"/>
      <c r="B7" s="29" t="s">
        <v>6</v>
      </c>
      <c r="C7" s="3">
        <f t="shared" ref="C7:J7" si="2">ROUND(C4*0.06,-1)</f>
        <v>51590</v>
      </c>
      <c r="D7" s="3">
        <f t="shared" si="2"/>
        <v>47780</v>
      </c>
      <c r="E7" s="3">
        <f t="shared" si="2"/>
        <v>44140</v>
      </c>
      <c r="F7" s="3">
        <f t="shared" si="2"/>
        <v>42970</v>
      </c>
      <c r="G7" s="47">
        <f t="shared" si="2"/>
        <v>41800</v>
      </c>
      <c r="H7" s="3">
        <f t="shared" si="2"/>
        <v>44140</v>
      </c>
      <c r="I7" s="3">
        <f t="shared" si="2"/>
        <v>42970</v>
      </c>
      <c r="J7" s="3">
        <f t="shared" si="2"/>
        <v>41800</v>
      </c>
      <c r="K7" s="73" t="s">
        <v>29</v>
      </c>
      <c r="L7" s="74"/>
      <c r="M7" s="74"/>
      <c r="N7" s="55"/>
    </row>
    <row r="8" spans="1:14" ht="44.1" customHeight="1" x14ac:dyDescent="0.3">
      <c r="A8" s="73" t="s">
        <v>7</v>
      </c>
      <c r="B8" s="75"/>
      <c r="C8" s="3">
        <v>180000</v>
      </c>
      <c r="D8" s="46">
        <v>180000</v>
      </c>
      <c r="E8" s="46">
        <v>180000</v>
      </c>
      <c r="F8" s="46">
        <v>180000</v>
      </c>
      <c r="G8" s="53">
        <v>180000</v>
      </c>
      <c r="H8" s="50">
        <v>180000</v>
      </c>
      <c r="I8" s="46">
        <v>180000</v>
      </c>
      <c r="J8" s="53">
        <v>180000</v>
      </c>
      <c r="K8" s="76" t="s">
        <v>31</v>
      </c>
      <c r="L8" s="110"/>
      <c r="M8" s="110"/>
      <c r="N8" s="111"/>
    </row>
    <row r="9" spans="1:14" ht="20.45" customHeight="1" x14ac:dyDescent="0.3">
      <c r="A9" s="79" t="s">
        <v>17</v>
      </c>
      <c r="B9" s="17" t="s">
        <v>5</v>
      </c>
      <c r="C9" s="18">
        <f t="shared" ref="C9:D9" si="3">C12-C5-C8</f>
        <v>491760</v>
      </c>
      <c r="D9" s="19">
        <f t="shared" si="3"/>
        <v>470400</v>
      </c>
      <c r="E9" s="19">
        <f>E12-E5-E8</f>
        <v>448510</v>
      </c>
      <c r="F9" s="19">
        <f t="shared" ref="F9:G9" si="4">F12-F5-F8</f>
        <v>451430</v>
      </c>
      <c r="G9" s="20">
        <f t="shared" si="4"/>
        <v>454360</v>
      </c>
      <c r="H9" s="80">
        <f>G17*16+3500*3*16+1500*16</f>
        <v>976640</v>
      </c>
      <c r="I9" s="81">
        <f>I17*16+3500*3*16+1500*16</f>
        <v>955840</v>
      </c>
      <c r="J9" s="82">
        <f>K17*16+3500*3*16+1500*16</f>
        <v>935040</v>
      </c>
      <c r="K9" s="83" t="s">
        <v>27</v>
      </c>
      <c r="L9" s="84"/>
      <c r="M9" s="84"/>
      <c r="N9" s="85"/>
    </row>
    <row r="10" spans="1:14" ht="34.5" customHeight="1" x14ac:dyDescent="0.3">
      <c r="A10" s="79"/>
      <c r="B10" s="34" t="s">
        <v>6</v>
      </c>
      <c r="C10" s="18">
        <f>C13-C6-C8</f>
        <v>371860</v>
      </c>
      <c r="D10" s="19">
        <f>D13-D6-D8</f>
        <v>359040</v>
      </c>
      <c r="E10" s="19">
        <f>E13-E6-E8</f>
        <v>345910</v>
      </c>
      <c r="F10" s="19">
        <f>F13-F6-F8</f>
        <v>347660</v>
      </c>
      <c r="G10" s="20">
        <f>G13-G6-G8</f>
        <v>349420</v>
      </c>
      <c r="H10" s="80"/>
      <c r="I10" s="81"/>
      <c r="J10" s="82"/>
      <c r="K10" s="86" t="s">
        <v>22</v>
      </c>
      <c r="L10" s="87"/>
      <c r="M10" s="87"/>
      <c r="N10" s="88"/>
    </row>
    <row r="11" spans="1:14" ht="34.5" customHeight="1" x14ac:dyDescent="0.3">
      <c r="A11" s="79"/>
      <c r="B11" s="34" t="s">
        <v>6</v>
      </c>
      <c r="C11" s="18">
        <f>C14-C7-C8</f>
        <v>311900</v>
      </c>
      <c r="D11" s="19">
        <f t="shared" ref="D11:G11" si="5">D14-D7-D8</f>
        <v>303360</v>
      </c>
      <c r="E11" s="19">
        <f t="shared" si="5"/>
        <v>294600</v>
      </c>
      <c r="F11" s="19">
        <f t="shared" si="5"/>
        <v>295770</v>
      </c>
      <c r="G11" s="20">
        <f t="shared" si="5"/>
        <v>296940</v>
      </c>
      <c r="H11" s="80"/>
      <c r="I11" s="81"/>
      <c r="J11" s="82"/>
      <c r="K11" s="89"/>
      <c r="L11" s="90"/>
      <c r="M11" s="90"/>
      <c r="N11" s="91"/>
    </row>
    <row r="12" spans="1:14" ht="20.45" customHeight="1" x14ac:dyDescent="0.3">
      <c r="A12" s="56" t="s">
        <v>18</v>
      </c>
      <c r="B12" s="4" t="s">
        <v>5</v>
      </c>
      <c r="C12" s="5">
        <v>800730</v>
      </c>
      <c r="D12" s="6">
        <v>769850</v>
      </c>
      <c r="E12" s="6">
        <v>738850</v>
      </c>
      <c r="F12" s="6">
        <v>738850</v>
      </c>
      <c r="G12" s="11">
        <v>738850</v>
      </c>
      <c r="H12" s="21">
        <f>H5+H8+H9</f>
        <v>1266980</v>
      </c>
      <c r="I12" s="22">
        <f t="shared" ref="I12:J12" si="6">I5+I8+I9</f>
        <v>1243260</v>
      </c>
      <c r="J12" s="23">
        <f t="shared" si="6"/>
        <v>1219530</v>
      </c>
      <c r="K12" s="93" t="s">
        <v>23</v>
      </c>
      <c r="L12" s="94"/>
      <c r="M12" s="94"/>
      <c r="N12" s="95"/>
    </row>
    <row r="13" spans="1:14" ht="34.5" customHeight="1" x14ac:dyDescent="0.3">
      <c r="A13" s="57"/>
      <c r="B13" s="35" t="s">
        <v>6</v>
      </c>
      <c r="C13" s="27">
        <v>629240</v>
      </c>
      <c r="D13" s="28">
        <v>610710</v>
      </c>
      <c r="E13" s="28">
        <v>592110</v>
      </c>
      <c r="F13" s="28">
        <v>592110</v>
      </c>
      <c r="G13" s="30">
        <v>592110</v>
      </c>
      <c r="H13" s="31">
        <f>H6+H8+H9</f>
        <v>1222840</v>
      </c>
      <c r="I13" s="32">
        <f>I6+I8+I9</f>
        <v>1200290</v>
      </c>
      <c r="J13" s="33">
        <f>J6+J8+J9</f>
        <v>1177730</v>
      </c>
      <c r="K13" s="96"/>
      <c r="L13" s="97"/>
      <c r="M13" s="97"/>
      <c r="N13" s="98"/>
    </row>
    <row r="14" spans="1:14" ht="34.5" customHeight="1" thickBot="1" x14ac:dyDescent="0.35">
      <c r="A14" s="58"/>
      <c r="B14" s="36" t="s">
        <v>6</v>
      </c>
      <c r="C14" s="7">
        <v>543490</v>
      </c>
      <c r="D14" s="48">
        <v>531140</v>
      </c>
      <c r="E14" s="48">
        <v>518740</v>
      </c>
      <c r="F14" s="48">
        <v>518740</v>
      </c>
      <c r="G14" s="12">
        <v>518740</v>
      </c>
      <c r="H14" s="24">
        <f>H7+H8+H9</f>
        <v>1200780</v>
      </c>
      <c r="I14" s="25">
        <f t="shared" ref="I14:J14" si="7">I7+I8+I9</f>
        <v>1178810</v>
      </c>
      <c r="J14" s="26">
        <f t="shared" si="7"/>
        <v>1156840</v>
      </c>
      <c r="K14" s="99"/>
      <c r="L14" s="100"/>
      <c r="M14" s="100"/>
      <c r="N14" s="101"/>
    </row>
    <row r="15" spans="1:14" ht="15.95" customHeight="1" thickBot="1" x14ac:dyDescent="0.35"/>
    <row r="16" spans="1:14" ht="18" customHeight="1" x14ac:dyDescent="0.3">
      <c r="A16" s="59" t="s">
        <v>25</v>
      </c>
      <c r="B16" s="102"/>
      <c r="C16" s="104" t="s">
        <v>0</v>
      </c>
      <c r="D16" s="105"/>
      <c r="E16" s="105" t="s">
        <v>1</v>
      </c>
      <c r="F16" s="105"/>
      <c r="G16" s="105" t="s">
        <v>2</v>
      </c>
      <c r="H16" s="105"/>
      <c r="I16" s="105" t="s">
        <v>13</v>
      </c>
      <c r="J16" s="105"/>
      <c r="K16" s="105" t="s">
        <v>14</v>
      </c>
      <c r="L16" s="105"/>
      <c r="M16" s="105" t="s">
        <v>8</v>
      </c>
      <c r="N16" s="106"/>
    </row>
    <row r="17" spans="1:14" ht="18" customHeight="1" thickBot="1" x14ac:dyDescent="0.35">
      <c r="A17" s="60"/>
      <c r="B17" s="103"/>
      <c r="C17" s="107">
        <v>57320</v>
      </c>
      <c r="D17" s="108"/>
      <c r="E17" s="108">
        <v>53090</v>
      </c>
      <c r="F17" s="108"/>
      <c r="G17" s="108">
        <v>49040</v>
      </c>
      <c r="H17" s="108"/>
      <c r="I17" s="108">
        <v>47740</v>
      </c>
      <c r="J17" s="108"/>
      <c r="K17" s="108">
        <v>46440</v>
      </c>
      <c r="L17" s="108"/>
      <c r="M17" s="108">
        <v>55000</v>
      </c>
      <c r="N17" s="109"/>
    </row>
    <row r="18" spans="1:14" ht="15.95" customHeight="1" x14ac:dyDescent="0.3"/>
    <row r="19" spans="1:14" ht="21" customHeight="1" x14ac:dyDescent="0.3">
      <c r="A19" s="92" t="s">
        <v>30</v>
      </c>
      <c r="B19" s="92"/>
      <c r="C19" s="92"/>
    </row>
  </sheetData>
  <mergeCells count="34">
    <mergeCell ref="A1:N1"/>
    <mergeCell ref="K2:N2"/>
    <mergeCell ref="A3:B3"/>
    <mergeCell ref="K3:N3"/>
    <mergeCell ref="A4:B4"/>
    <mergeCell ref="K4:N4"/>
    <mergeCell ref="A5:A7"/>
    <mergeCell ref="K5:N5"/>
    <mergeCell ref="K6:N6"/>
    <mergeCell ref="K7:N7"/>
    <mergeCell ref="A8:B8"/>
    <mergeCell ref="K8:N8"/>
    <mergeCell ref="A9:A11"/>
    <mergeCell ref="H9:H11"/>
    <mergeCell ref="I9:I11"/>
    <mergeCell ref="J9:J11"/>
    <mergeCell ref="K9:N9"/>
    <mergeCell ref="K10:N11"/>
    <mergeCell ref="A19:C19"/>
    <mergeCell ref="A12:A14"/>
    <mergeCell ref="K12:N14"/>
    <mergeCell ref="A16:B17"/>
    <mergeCell ref="C16:D16"/>
    <mergeCell ref="E16:F16"/>
    <mergeCell ref="G16:H16"/>
    <mergeCell ref="I16:J16"/>
    <mergeCell ref="K16:L16"/>
    <mergeCell ref="M16:N16"/>
    <mergeCell ref="C17:D17"/>
    <mergeCell ref="E17:F17"/>
    <mergeCell ref="G17:H17"/>
    <mergeCell ref="I17:J17"/>
    <mergeCell ref="K17:L17"/>
    <mergeCell ref="M17:N17"/>
  </mergeCells>
  <phoneticPr fontId="2" type="noConversion"/>
  <pageMargins left="0.51181102362204722" right="0.35433070866141736" top="0.19685039370078741" bottom="0.39370078740157483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단기30 (식사비500+간식비500)</vt:lpstr>
      <vt:lpstr>단기31 (식사비500+간식비500)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2020-01-06T01:35:24Z</cp:lastPrinted>
  <dcterms:created xsi:type="dcterms:W3CDTF">2015-12-14T02:22:45Z</dcterms:created>
  <dcterms:modified xsi:type="dcterms:W3CDTF">2020-11-13T02:23:52Z</dcterms:modified>
</cp:coreProperties>
</file>