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예산\★예산 관련\2019년 예산서 작성\"/>
    </mc:Choice>
  </mc:AlternateContent>
  <bookViews>
    <workbookView xWindow="0" yWindow="0" windowWidth="28800" windowHeight="12390"/>
  </bookViews>
  <sheets>
    <sheet name="2019년 사랑채재가노인복지센터 장기요양기관 세입세출총괄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1" l="1"/>
  <c r="N29" i="1" s="1"/>
  <c r="M28" i="1"/>
  <c r="N28" i="1" s="1"/>
  <c r="M27" i="1"/>
  <c r="N27" i="1" s="1"/>
  <c r="M26" i="1"/>
  <c r="N26" i="1" s="1"/>
  <c r="M25" i="1"/>
  <c r="N25" i="1" s="1"/>
  <c r="M24" i="1"/>
  <c r="N24" i="1" s="1"/>
  <c r="L23" i="1"/>
  <c r="M23" i="1" s="1"/>
  <c r="N23" i="1" s="1"/>
  <c r="K23" i="1"/>
  <c r="M22" i="1"/>
  <c r="N22" i="1" s="1"/>
  <c r="M21" i="1"/>
  <c r="N21" i="1" s="1"/>
  <c r="L21" i="1"/>
  <c r="K21" i="1"/>
  <c r="M20" i="1"/>
  <c r="N20" i="1" s="1"/>
  <c r="M19" i="1"/>
  <c r="N19" i="1" s="1"/>
  <c r="M18" i="1"/>
  <c r="N18" i="1" s="1"/>
  <c r="L17" i="1"/>
  <c r="M17" i="1" s="1"/>
  <c r="N17" i="1" s="1"/>
  <c r="K17" i="1"/>
  <c r="K16" i="1" s="1"/>
  <c r="K6" i="1" s="1"/>
  <c r="L16" i="1"/>
  <c r="M15" i="1"/>
  <c r="N15" i="1" s="1"/>
  <c r="M14" i="1"/>
  <c r="N14" i="1" s="1"/>
  <c r="M13" i="1"/>
  <c r="M12" i="1"/>
  <c r="N12" i="1" s="1"/>
  <c r="G12" i="1"/>
  <c r="F12" i="1"/>
  <c r="L11" i="1"/>
  <c r="L7" i="1" s="1"/>
  <c r="K11" i="1"/>
  <c r="F11" i="1"/>
  <c r="G11" i="1" s="1"/>
  <c r="N10" i="1"/>
  <c r="M10" i="1"/>
  <c r="F10" i="1"/>
  <c r="G10" i="1" s="1"/>
  <c r="N9" i="1"/>
  <c r="M9" i="1"/>
  <c r="F9" i="1"/>
  <c r="G9" i="1" s="1"/>
  <c r="L8" i="1"/>
  <c r="M8" i="1" s="1"/>
  <c r="N8" i="1" s="1"/>
  <c r="K8" i="1"/>
  <c r="E8" i="1"/>
  <c r="F8" i="1" s="1"/>
  <c r="G8" i="1" s="1"/>
  <c r="D8" i="1"/>
  <c r="K7" i="1"/>
  <c r="E7" i="1"/>
  <c r="F7" i="1" s="1"/>
  <c r="G7" i="1" s="1"/>
  <c r="D7" i="1"/>
  <c r="D6" i="1"/>
  <c r="M16" i="1" l="1"/>
  <c r="N16" i="1" s="1"/>
  <c r="M7" i="1"/>
  <c r="N7" i="1" s="1"/>
  <c r="L6" i="1"/>
  <c r="M6" i="1" s="1"/>
  <c r="N6" i="1" s="1"/>
  <c r="M11" i="1"/>
  <c r="N11" i="1" s="1"/>
  <c r="E6" i="1"/>
  <c r="F6" i="1" s="1"/>
  <c r="G6" i="1" s="1"/>
</calcChain>
</file>

<file path=xl/sharedStrings.xml><?xml version="1.0" encoding="utf-8"?>
<sst xmlns="http://schemas.openxmlformats.org/spreadsheetml/2006/main" count="57" uniqueCount="42">
  <si>
    <t>(단위:원)</t>
    <phoneticPr fontId="4" type="noConversion"/>
  </si>
  <si>
    <t>세  입</t>
    <phoneticPr fontId="8" type="noConversion"/>
  </si>
  <si>
    <t>세  출</t>
    <phoneticPr fontId="8" type="noConversion"/>
  </si>
  <si>
    <t>예산과목</t>
    <phoneticPr fontId="8" type="noConversion"/>
  </si>
  <si>
    <t>2018년 예산</t>
    <phoneticPr fontId="8" type="noConversion"/>
  </si>
  <si>
    <t>2019년 예산</t>
    <phoneticPr fontId="8" type="noConversion"/>
  </si>
  <si>
    <t>증감액</t>
    <phoneticPr fontId="8" type="noConversion"/>
  </si>
  <si>
    <t>비율</t>
    <phoneticPr fontId="4" type="noConversion"/>
  </si>
  <si>
    <t>관</t>
    <phoneticPr fontId="4" type="noConversion"/>
  </si>
  <si>
    <t>항</t>
    <phoneticPr fontId="4" type="noConversion"/>
  </si>
  <si>
    <t>목</t>
    <phoneticPr fontId="4" type="noConversion"/>
  </si>
  <si>
    <t>합계</t>
    <phoneticPr fontId="8" type="noConversion"/>
  </si>
  <si>
    <t>총      계</t>
    <phoneticPr fontId="8" type="noConversion"/>
  </si>
  <si>
    <t>사업수입</t>
    <phoneticPr fontId="8" type="noConversion"/>
  </si>
  <si>
    <t>장기요양사업 합계</t>
    <phoneticPr fontId="8" type="noConversion"/>
  </si>
  <si>
    <t>사업수입</t>
    <phoneticPr fontId="4" type="noConversion"/>
  </si>
  <si>
    <t>사무비</t>
    <phoneticPr fontId="8" type="noConversion"/>
  </si>
  <si>
    <t>장기요양</t>
    <phoneticPr fontId="4" type="noConversion"/>
  </si>
  <si>
    <t>인건비</t>
    <phoneticPr fontId="8" type="noConversion"/>
  </si>
  <si>
    <t>주간보호</t>
    <phoneticPr fontId="4" type="noConversion"/>
  </si>
  <si>
    <t>운영비</t>
    <phoneticPr fontId="8" type="noConversion"/>
  </si>
  <si>
    <t>이월금</t>
    <phoneticPr fontId="8" type="noConversion"/>
  </si>
  <si>
    <t>이월금</t>
    <phoneticPr fontId="8" type="noConversion"/>
  </si>
  <si>
    <t>이월금</t>
    <phoneticPr fontId="4" type="noConversion"/>
  </si>
  <si>
    <t>사업비</t>
    <phoneticPr fontId="8" type="noConversion"/>
  </si>
  <si>
    <t>잡수입</t>
    <phoneticPr fontId="8" type="noConversion"/>
  </si>
  <si>
    <t>잡수입</t>
    <phoneticPr fontId="4" type="noConversion"/>
  </si>
  <si>
    <t>적립금</t>
    <phoneticPr fontId="8" type="noConversion"/>
  </si>
  <si>
    <t>시설환경개선준비금</t>
    <phoneticPr fontId="8" type="noConversion"/>
  </si>
  <si>
    <t>주간보호센터 합계</t>
    <phoneticPr fontId="8" type="noConversion"/>
  </si>
  <si>
    <t>업무추진비</t>
    <phoneticPr fontId="8" type="noConversion"/>
  </si>
  <si>
    <t>운영비</t>
    <phoneticPr fontId="8" type="noConversion"/>
  </si>
  <si>
    <t>재산조성비</t>
    <phoneticPr fontId="8" type="noConversion"/>
  </si>
  <si>
    <t>시설비</t>
    <phoneticPr fontId="8" type="noConversion"/>
  </si>
  <si>
    <t>사업비</t>
    <phoneticPr fontId="8" type="noConversion"/>
  </si>
  <si>
    <t>적립금</t>
    <phoneticPr fontId="8" type="noConversion"/>
  </si>
  <si>
    <t>시설환경개선준비금</t>
    <phoneticPr fontId="8" type="noConversion"/>
  </si>
  <si>
    <t>전출금</t>
    <phoneticPr fontId="8" type="noConversion"/>
  </si>
  <si>
    <t>잡지출</t>
    <phoneticPr fontId="8" type="noConversion"/>
  </si>
  <si>
    <t>사랑채재가노인복지센터</t>
    <phoneticPr fontId="3" type="noConversion"/>
  </si>
  <si>
    <t>위와 같이 2019년 사랑채재가노인복지센터 세입세출 예산을 공고합니다.</t>
    <phoneticPr fontId="3" type="noConversion"/>
  </si>
  <si>
    <t>2019년 사랑채재가노인복지센터 장기요양기관 세입·세출 예산 공고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</si>
</sst>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"/>
    <numFmt numFmtId="177" formatCode="#,##0_);[Red]\(#,##0\)"/>
    <numFmt numFmtId="179" formatCode="_-* #,##0_-;\-* #,##0_-;_-* &quot;-&quot;_-;_-@_-"/>
  </numFmts>
  <fonts count="1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굴림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"/>
      <family val="3"/>
      <charset val="129"/>
    </font>
    <font>
      <sz val="11"/>
      <name val="굴림"/>
      <family val="3"/>
      <charset val="129"/>
    </font>
    <font>
      <b/>
      <sz val="10"/>
      <color theme="1"/>
      <name val="바탕"/>
      <family val="1"/>
      <charset val="129"/>
    </font>
    <font>
      <sz val="8"/>
      <name val="돋움"/>
      <family val="3"/>
      <charset val="129"/>
    </font>
    <font>
      <b/>
      <sz val="10"/>
      <name val="바탕"/>
      <family val="1"/>
      <charset val="129"/>
    </font>
    <font>
      <sz val="10"/>
      <color theme="1"/>
      <name val="바탕"/>
      <family val="1"/>
      <charset val="129"/>
    </font>
    <font>
      <sz val="10"/>
      <name val="바탕"/>
      <family val="1"/>
      <charset val="129"/>
    </font>
    <font>
      <sz val="10"/>
      <color theme="1"/>
      <name val="굴림"/>
      <family val="3"/>
      <charset val="129"/>
    </font>
    <font>
      <sz val="11"/>
      <name val="돋움"/>
      <family val="3"/>
      <charset val="129"/>
    </font>
    <font>
      <b/>
      <sz val="16"/>
      <color theme="1"/>
      <name val="굴림"/>
      <family val="3"/>
      <charset val="129"/>
    </font>
    <font>
      <b/>
      <sz val="30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B8E74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13" fillId="0" borderId="0"/>
  </cellStyleXfs>
  <cellXfs count="81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wrapText="1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5" fillId="0" borderId="0" xfId="0" applyNumberFormat="1" applyFont="1" applyAlignment="1">
      <alignment vertical="center" shrinkToFit="1"/>
    </xf>
    <xf numFmtId="176" fontId="5" fillId="0" borderId="0" xfId="0" applyNumberFormat="1" applyFont="1" applyBorder="1">
      <alignment vertical="center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176" fontId="7" fillId="3" borderId="5" xfId="1" applyNumberFormat="1" applyFont="1" applyFill="1" applyBorder="1" applyAlignment="1">
      <alignment horizontal="right" vertical="center" shrinkToFit="1"/>
    </xf>
    <xf numFmtId="176" fontId="9" fillId="3" borderId="5" xfId="0" applyNumberFormat="1" applyFont="1" applyFill="1" applyBorder="1" applyAlignment="1">
      <alignment vertical="center" shrinkToFit="1"/>
    </xf>
    <xf numFmtId="1" fontId="7" fillId="3" borderId="6" xfId="1" applyNumberFormat="1" applyFont="1" applyFill="1" applyBorder="1" applyAlignment="1">
      <alignment horizontal="right" vertical="center" shrinkToFit="1"/>
    </xf>
    <xf numFmtId="176" fontId="10" fillId="4" borderId="5" xfId="1" applyNumberFormat="1" applyFont="1" applyFill="1" applyBorder="1" applyAlignment="1">
      <alignment horizontal="right" vertical="center" shrinkToFit="1"/>
    </xf>
    <xf numFmtId="0" fontId="11" fillId="5" borderId="5" xfId="0" applyFont="1" applyFill="1" applyBorder="1" applyAlignment="1">
      <alignment vertical="center"/>
    </xf>
    <xf numFmtId="3" fontId="11" fillId="5" borderId="5" xfId="0" applyNumberFormat="1" applyFont="1" applyFill="1" applyBorder="1" applyAlignment="1">
      <alignment vertical="center"/>
    </xf>
    <xf numFmtId="3" fontId="11" fillId="5" borderId="5" xfId="0" applyNumberFormat="1" applyFont="1" applyFill="1" applyBorder="1" applyAlignment="1">
      <alignment vertical="center" shrinkToFit="1"/>
    </xf>
    <xf numFmtId="176" fontId="11" fillId="5" borderId="5" xfId="0" applyNumberFormat="1" applyFont="1" applyFill="1" applyBorder="1" applyAlignment="1">
      <alignment vertical="center" shrinkToFit="1"/>
    </xf>
    <xf numFmtId="1" fontId="10" fillId="5" borderId="6" xfId="1" applyNumberFormat="1" applyFont="1" applyFill="1" applyBorder="1" applyAlignment="1">
      <alignment horizontal="right" vertical="center" shrinkToFit="1"/>
    </xf>
    <xf numFmtId="0" fontId="10" fillId="0" borderId="7" xfId="0" applyFont="1" applyBorder="1" applyAlignment="1">
      <alignment horizontal="left" vertical="center" shrinkToFit="1"/>
    </xf>
    <xf numFmtId="3" fontId="11" fillId="0" borderId="5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vertical="center" shrinkToFit="1"/>
    </xf>
    <xf numFmtId="176" fontId="11" fillId="0" borderId="5" xfId="0" applyNumberFormat="1" applyFont="1" applyBorder="1" applyAlignment="1">
      <alignment vertical="center" shrinkToFit="1"/>
    </xf>
    <xf numFmtId="1" fontId="10" fillId="4" borderId="6" xfId="1" applyNumberFormat="1" applyFont="1" applyFill="1" applyBorder="1" applyAlignment="1">
      <alignment horizontal="right" vertical="center" shrinkToFit="1"/>
    </xf>
    <xf numFmtId="0" fontId="10" fillId="0" borderId="8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176" fontId="10" fillId="0" borderId="5" xfId="1" applyNumberFormat="1" applyFont="1" applyBorder="1" applyAlignment="1">
      <alignment horizontal="right" vertical="center" shrinkToFit="1"/>
    </xf>
    <xf numFmtId="1" fontId="10" fillId="0" borderId="6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shrinkToFit="1"/>
    </xf>
    <xf numFmtId="0" fontId="6" fillId="0" borderId="0" xfId="0" applyFont="1" applyBorder="1" applyAlignment="1">
      <alignment vertical="center" wrapText="1"/>
    </xf>
    <xf numFmtId="177" fontId="5" fillId="0" borderId="0" xfId="0" applyNumberFormat="1" applyFont="1" applyBorder="1">
      <alignment vertical="center"/>
    </xf>
    <xf numFmtId="0" fontId="10" fillId="0" borderId="0" xfId="0" applyFont="1" applyBorder="1" applyAlignment="1">
      <alignment horizontal="left" vertical="center" shrinkToFit="1"/>
    </xf>
    <xf numFmtId="41" fontId="11" fillId="0" borderId="0" xfId="1" applyFont="1" applyBorder="1" applyAlignment="1">
      <alignment horizontal="center" vertical="center" shrinkToFit="1"/>
    </xf>
    <xf numFmtId="41" fontId="10" fillId="0" borderId="0" xfId="1" applyFont="1" applyBorder="1" applyAlignment="1">
      <alignment horizontal="center" vertical="center" shrinkToFit="1"/>
    </xf>
    <xf numFmtId="41" fontId="10" fillId="4" borderId="0" xfId="1" applyFont="1" applyFill="1" applyBorder="1" applyAlignment="1">
      <alignment horizontal="center" vertical="center" shrinkToFit="1"/>
    </xf>
    <xf numFmtId="1" fontId="10" fillId="5" borderId="6" xfId="0" applyNumberFormat="1" applyFont="1" applyFill="1" applyBorder="1" applyAlignment="1">
      <alignment horizontal="right" vertical="center"/>
    </xf>
    <xf numFmtId="0" fontId="10" fillId="0" borderId="1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shrinkToFit="1"/>
    </xf>
    <xf numFmtId="0" fontId="11" fillId="0" borderId="0" xfId="0" applyFont="1" applyBorder="1" applyAlignment="1">
      <alignment vertical="center" wrapText="1"/>
    </xf>
    <xf numFmtId="176" fontId="10" fillId="0" borderId="0" xfId="0" applyNumberFormat="1" applyFont="1" applyBorder="1">
      <alignment vertical="center"/>
    </xf>
    <xf numFmtId="177" fontId="10" fillId="0" borderId="0" xfId="0" applyNumberFormat="1" applyFont="1" applyBorder="1">
      <alignment vertical="center"/>
    </xf>
    <xf numFmtId="0" fontId="11" fillId="0" borderId="5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wrapText="1"/>
    </xf>
    <xf numFmtId="176" fontId="10" fillId="0" borderId="12" xfId="0" applyNumberFormat="1" applyFont="1" applyBorder="1">
      <alignment vertical="center"/>
    </xf>
    <xf numFmtId="177" fontId="10" fillId="0" borderId="12" xfId="0" applyNumberFormat="1" applyFont="1" applyBorder="1">
      <alignment vertical="center"/>
    </xf>
    <xf numFmtId="0" fontId="11" fillId="0" borderId="13" xfId="0" applyFont="1" applyBorder="1" applyAlignment="1">
      <alignment vertical="center"/>
    </xf>
    <xf numFmtId="3" fontId="11" fillId="0" borderId="13" xfId="0" applyNumberFormat="1" applyFont="1" applyBorder="1" applyAlignment="1">
      <alignment vertical="center"/>
    </xf>
    <xf numFmtId="3" fontId="11" fillId="0" borderId="13" xfId="0" applyNumberFormat="1" applyFont="1" applyBorder="1" applyAlignment="1">
      <alignment vertical="center" shrinkToFit="1"/>
    </xf>
    <xf numFmtId="176" fontId="11" fillId="0" borderId="13" xfId="0" applyNumberFormat="1" applyFont="1" applyBorder="1" applyAlignment="1">
      <alignment vertical="center" shrinkToFit="1"/>
    </xf>
    <xf numFmtId="1" fontId="10" fillId="0" borderId="14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vertical="center" shrinkToFit="1"/>
    </xf>
    <xf numFmtId="0" fontId="5" fillId="0" borderId="0" xfId="0" applyFont="1" applyBorder="1">
      <alignment vertical="center"/>
    </xf>
    <xf numFmtId="1" fontId="12" fillId="0" borderId="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" fontId="12" fillId="0" borderId="0" xfId="0" applyNumberFormat="1" applyFont="1" applyAlignment="1">
      <alignment horizontal="right" vertical="center"/>
    </xf>
    <xf numFmtId="0" fontId="10" fillId="0" borderId="4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left" vertical="center" shrinkToFit="1"/>
    </xf>
    <xf numFmtId="0" fontId="9" fillId="2" borderId="5" xfId="0" applyFont="1" applyFill="1" applyBorder="1" applyAlignment="1">
      <alignment horizontal="center" vertical="center" wrapText="1" shrinkToFit="1"/>
    </xf>
    <xf numFmtId="0" fontId="9" fillId="2" borderId="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wrapText="1" shrinkToFit="1"/>
    </xf>
    <xf numFmtId="0" fontId="7" fillId="2" borderId="5" xfId="0" applyFont="1" applyFill="1" applyBorder="1" applyAlignment="1">
      <alignment horizontal="center" vertical="center" shrinkToFit="1"/>
    </xf>
    <xf numFmtId="1" fontId="7" fillId="2" borderId="6" xfId="0" applyNumberFormat="1" applyFont="1" applyFill="1" applyBorder="1" applyAlignment="1">
      <alignment horizontal="right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3" fontId="9" fillId="3" borderId="5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">
    <cellStyle name="쉼표 [0]" xfId="1" builtinId="6"/>
    <cellStyle name="쉼표 [0] 2" xfId="2"/>
    <cellStyle name="표준" xfId="0" builtinId="0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485775</xdr:colOff>
      <xdr:row>32</xdr:row>
      <xdr:rowOff>123825</xdr:rowOff>
    </xdr:from>
    <xdr:to>
      <xdr:col>11</xdr:col>
      <xdr:colOff>456819</xdr:colOff>
      <xdr:row>34</xdr:row>
      <xdr:rowOff>117348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8210550"/>
          <a:ext cx="923544" cy="917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workbookViewId="0">
      <selection sqref="A1:N1"/>
    </sheetView>
  </sheetViews>
  <sheetFormatPr defaultRowHeight="16.5" x14ac:dyDescent="0.3"/>
  <cols>
    <col min="1" max="2" width="4" style="1" customWidth="1"/>
    <col min="3" max="3" width="12.875" style="2" customWidth="1"/>
    <col min="4" max="4" width="12.5" style="3" customWidth="1"/>
    <col min="5" max="5" width="12.625" style="4" customWidth="1"/>
    <col min="6" max="6" width="11.375" style="5" customWidth="1"/>
    <col min="7" max="7" width="5.625" style="5" customWidth="1"/>
    <col min="8" max="8" width="4.25" style="5" customWidth="1"/>
    <col min="9" max="9" width="4.25" style="4" customWidth="1"/>
    <col min="10" max="10" width="15" style="6" customWidth="1"/>
    <col min="11" max="11" width="12.5" style="4" customWidth="1"/>
    <col min="12" max="12" width="13" style="7" customWidth="1"/>
    <col min="13" max="13" width="11.25" style="60" customWidth="1"/>
    <col min="14" max="14" width="5" style="61" bestFit="1" customWidth="1"/>
  </cols>
  <sheetData>
    <row r="1" spans="1:14" ht="35.25" customHeight="1" x14ac:dyDescent="0.3">
      <c r="A1" s="72" t="s">
        <v>41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18.75" customHeight="1" thickBot="1" x14ac:dyDescent="0.35">
      <c r="M2" s="73" t="s">
        <v>0</v>
      </c>
      <c r="N2" s="73"/>
    </row>
    <row r="3" spans="1:14" ht="19.5" customHeight="1" x14ac:dyDescent="0.3">
      <c r="A3" s="74" t="s">
        <v>1</v>
      </c>
      <c r="B3" s="75"/>
      <c r="C3" s="75"/>
      <c r="D3" s="75"/>
      <c r="E3" s="75"/>
      <c r="F3" s="75"/>
      <c r="G3" s="75"/>
      <c r="H3" s="75" t="s">
        <v>2</v>
      </c>
      <c r="I3" s="75"/>
      <c r="J3" s="75"/>
      <c r="K3" s="75"/>
      <c r="L3" s="75"/>
      <c r="M3" s="75"/>
      <c r="N3" s="76"/>
    </row>
    <row r="4" spans="1:14" ht="19.5" customHeight="1" x14ac:dyDescent="0.3">
      <c r="A4" s="77" t="s">
        <v>3</v>
      </c>
      <c r="B4" s="67"/>
      <c r="C4" s="67"/>
      <c r="D4" s="64" t="s">
        <v>4</v>
      </c>
      <c r="E4" s="66" t="s">
        <v>5</v>
      </c>
      <c r="F4" s="67" t="s">
        <v>6</v>
      </c>
      <c r="G4" s="67" t="s">
        <v>7</v>
      </c>
      <c r="H4" s="67" t="s">
        <v>3</v>
      </c>
      <c r="I4" s="67"/>
      <c r="J4" s="67"/>
      <c r="K4" s="64" t="s">
        <v>4</v>
      </c>
      <c r="L4" s="66" t="s">
        <v>5</v>
      </c>
      <c r="M4" s="67" t="s">
        <v>6</v>
      </c>
      <c r="N4" s="68" t="s">
        <v>7</v>
      </c>
    </row>
    <row r="5" spans="1:14" ht="19.5" customHeight="1" x14ac:dyDescent="0.3">
      <c r="A5" s="8" t="s">
        <v>8</v>
      </c>
      <c r="B5" s="9" t="s">
        <v>9</v>
      </c>
      <c r="C5" s="9" t="s">
        <v>10</v>
      </c>
      <c r="D5" s="65"/>
      <c r="E5" s="67"/>
      <c r="F5" s="67"/>
      <c r="G5" s="67"/>
      <c r="H5" s="9" t="s">
        <v>8</v>
      </c>
      <c r="I5" s="9" t="s">
        <v>9</v>
      </c>
      <c r="J5" s="9" t="s">
        <v>10</v>
      </c>
      <c r="K5" s="65"/>
      <c r="L5" s="67"/>
      <c r="M5" s="67"/>
      <c r="N5" s="68"/>
    </row>
    <row r="6" spans="1:14" ht="19.5" customHeight="1" x14ac:dyDescent="0.3">
      <c r="A6" s="69" t="s">
        <v>11</v>
      </c>
      <c r="B6" s="70"/>
      <c r="C6" s="70"/>
      <c r="D6" s="10">
        <f>D7+D11+D12</f>
        <v>574203000</v>
      </c>
      <c r="E6" s="10">
        <f>E7+E11+E12</f>
        <v>572937000</v>
      </c>
      <c r="F6" s="10">
        <f>E6-D6</f>
        <v>-1266000</v>
      </c>
      <c r="G6" s="10">
        <f t="shared" ref="G6:G8" si="0">F6/D6*100</f>
        <v>-0.22047951682593092</v>
      </c>
      <c r="H6" s="71" t="s">
        <v>12</v>
      </c>
      <c r="I6" s="71"/>
      <c r="J6" s="71"/>
      <c r="K6" s="11">
        <f>K7+K16</f>
        <v>574203000</v>
      </c>
      <c r="L6" s="11">
        <f>L7+L16</f>
        <v>572937000</v>
      </c>
      <c r="M6" s="11">
        <f>L6-K6</f>
        <v>-1266000</v>
      </c>
      <c r="N6" s="12">
        <f>M6/K6*100</f>
        <v>-0.22047951682593092</v>
      </c>
    </row>
    <row r="7" spans="1:14" ht="19.5" customHeight="1" x14ac:dyDescent="0.3">
      <c r="A7" s="62" t="s">
        <v>13</v>
      </c>
      <c r="B7" s="63"/>
      <c r="C7" s="63"/>
      <c r="D7" s="13">
        <f>D8</f>
        <v>507837000</v>
      </c>
      <c r="E7" s="13">
        <f>E8</f>
        <v>507837000</v>
      </c>
      <c r="F7" s="13">
        <f t="shared" ref="F7:F9" si="1">E7-D7</f>
        <v>0</v>
      </c>
      <c r="G7" s="13">
        <f t="shared" si="0"/>
        <v>0</v>
      </c>
      <c r="H7" s="14" t="s">
        <v>14</v>
      </c>
      <c r="I7" s="15"/>
      <c r="J7" s="16"/>
      <c r="K7" s="17">
        <f>K8+K11+K14+K15</f>
        <v>307160000</v>
      </c>
      <c r="L7" s="17">
        <f>L8+L11+L14+L15</f>
        <v>306100000</v>
      </c>
      <c r="M7" s="17">
        <f t="shared" ref="M7:M29" si="2">L7-K7</f>
        <v>-1060000</v>
      </c>
      <c r="N7" s="18">
        <f t="shared" ref="N7:N12" si="3">M7/K7*100</f>
        <v>-0.34509701784086472</v>
      </c>
    </row>
    <row r="8" spans="1:14" ht="19.5" customHeight="1" x14ac:dyDescent="0.3">
      <c r="A8" s="19"/>
      <c r="B8" s="63" t="s">
        <v>15</v>
      </c>
      <c r="C8" s="63"/>
      <c r="D8" s="13">
        <f>SUM(D9:D10)</f>
        <v>507837000</v>
      </c>
      <c r="E8" s="13">
        <f>SUM(E9:E10)</f>
        <v>507837000</v>
      </c>
      <c r="F8" s="13">
        <f t="shared" si="1"/>
        <v>0</v>
      </c>
      <c r="G8" s="13">
        <f t="shared" si="0"/>
        <v>0</v>
      </c>
      <c r="H8" s="20" t="s">
        <v>16</v>
      </c>
      <c r="I8" s="20"/>
      <c r="J8" s="21"/>
      <c r="K8" s="22">
        <f>K9+K10</f>
        <v>301160000</v>
      </c>
      <c r="L8" s="22">
        <f>L9+L10</f>
        <v>303340000</v>
      </c>
      <c r="M8" s="22">
        <f t="shared" si="2"/>
        <v>2180000</v>
      </c>
      <c r="N8" s="23">
        <f t="shared" si="3"/>
        <v>0.72386771151547358</v>
      </c>
    </row>
    <row r="9" spans="1:14" ht="19.5" customHeight="1" x14ac:dyDescent="0.3">
      <c r="A9" s="24"/>
      <c r="B9" s="25"/>
      <c r="C9" s="26" t="s">
        <v>17</v>
      </c>
      <c r="D9" s="13">
        <v>277200000</v>
      </c>
      <c r="E9" s="13">
        <v>277200000</v>
      </c>
      <c r="F9" s="13">
        <f t="shared" si="1"/>
        <v>0</v>
      </c>
      <c r="G9" s="13">
        <f>F9/D9*100</f>
        <v>0</v>
      </c>
      <c r="H9" s="20"/>
      <c r="I9" s="20" t="s">
        <v>18</v>
      </c>
      <c r="J9" s="21"/>
      <c r="K9" s="22">
        <v>294152000</v>
      </c>
      <c r="L9" s="22">
        <v>295796000</v>
      </c>
      <c r="M9" s="22">
        <f t="shared" si="2"/>
        <v>1644000</v>
      </c>
      <c r="N9" s="23">
        <f t="shared" si="3"/>
        <v>0.5588947210965759</v>
      </c>
    </row>
    <row r="10" spans="1:14" ht="19.5" customHeight="1" x14ac:dyDescent="0.3">
      <c r="A10" s="24"/>
      <c r="B10" s="25"/>
      <c r="C10" s="26" t="s">
        <v>19</v>
      </c>
      <c r="D10" s="13">
        <v>230637000</v>
      </c>
      <c r="E10" s="13">
        <v>230637000</v>
      </c>
      <c r="F10" s="13">
        <f>E10-D10</f>
        <v>0</v>
      </c>
      <c r="G10" s="13">
        <f t="shared" ref="G10" si="4">F10/D10*100</f>
        <v>0</v>
      </c>
      <c r="H10" s="20"/>
      <c r="I10" s="20" t="s">
        <v>20</v>
      </c>
      <c r="J10" s="21"/>
      <c r="K10" s="22">
        <v>7008000</v>
      </c>
      <c r="L10" s="22">
        <v>7544000</v>
      </c>
      <c r="M10" s="22">
        <f t="shared" si="2"/>
        <v>536000</v>
      </c>
      <c r="N10" s="23">
        <f t="shared" si="3"/>
        <v>7.6484018264840179</v>
      </c>
    </row>
    <row r="11" spans="1:14" ht="19.5" customHeight="1" x14ac:dyDescent="0.3">
      <c r="A11" s="27" t="s">
        <v>21</v>
      </c>
      <c r="B11" s="26" t="s">
        <v>22</v>
      </c>
      <c r="C11" s="26" t="s">
        <v>23</v>
      </c>
      <c r="D11" s="28">
        <v>65966000</v>
      </c>
      <c r="E11" s="28">
        <v>64700000</v>
      </c>
      <c r="F11" s="13">
        <f>E11-D11</f>
        <v>-1266000</v>
      </c>
      <c r="G11" s="13">
        <f>F11/D11*100</f>
        <v>-1.9191704817633326</v>
      </c>
      <c r="H11" s="20" t="s">
        <v>24</v>
      </c>
      <c r="I11" s="20"/>
      <c r="J11" s="21"/>
      <c r="K11" s="22">
        <f>K12+K13</f>
        <v>3600000</v>
      </c>
      <c r="L11" s="22">
        <f>L12+L13</f>
        <v>2760000</v>
      </c>
      <c r="M11" s="22">
        <f t="shared" si="2"/>
        <v>-840000</v>
      </c>
      <c r="N11" s="29">
        <f t="shared" si="3"/>
        <v>-23.333333333333332</v>
      </c>
    </row>
    <row r="12" spans="1:14" ht="19.5" customHeight="1" x14ac:dyDescent="0.3">
      <c r="A12" s="27" t="s">
        <v>25</v>
      </c>
      <c r="B12" s="26" t="s">
        <v>25</v>
      </c>
      <c r="C12" s="26" t="s">
        <v>26</v>
      </c>
      <c r="D12" s="28">
        <v>400000</v>
      </c>
      <c r="E12" s="28">
        <v>400000</v>
      </c>
      <c r="F12" s="13">
        <f>E12-D12</f>
        <v>0</v>
      </c>
      <c r="G12" s="13">
        <f>F12/D12*100</f>
        <v>0</v>
      </c>
      <c r="H12" s="20"/>
      <c r="I12" s="20" t="s">
        <v>20</v>
      </c>
      <c r="J12" s="21"/>
      <c r="K12" s="22">
        <v>840000</v>
      </c>
      <c r="L12" s="22">
        <v>600000</v>
      </c>
      <c r="M12" s="22">
        <f t="shared" si="2"/>
        <v>-240000</v>
      </c>
      <c r="N12" s="29">
        <f t="shared" si="3"/>
        <v>-28.571428571428569</v>
      </c>
    </row>
    <row r="13" spans="1:14" ht="19.5" customHeight="1" x14ac:dyDescent="0.3">
      <c r="A13" s="30"/>
      <c r="B13" s="30"/>
      <c r="C13" s="31"/>
      <c r="D13" s="32"/>
      <c r="E13" s="7"/>
      <c r="F13" s="33"/>
      <c r="G13" s="33"/>
      <c r="H13" s="20"/>
      <c r="I13" s="20" t="s">
        <v>24</v>
      </c>
      <c r="J13" s="21"/>
      <c r="K13" s="22">
        <v>2760000</v>
      </c>
      <c r="L13" s="22">
        <v>2160000</v>
      </c>
      <c r="M13" s="22">
        <f t="shared" si="2"/>
        <v>-600000</v>
      </c>
      <c r="N13" s="29">
        <v>100</v>
      </c>
    </row>
    <row r="14" spans="1:14" ht="19.5" customHeight="1" x14ac:dyDescent="0.3">
      <c r="A14" s="34"/>
      <c r="B14" s="34"/>
      <c r="C14" s="34"/>
      <c r="D14" s="35"/>
      <c r="E14" s="36"/>
      <c r="F14" s="37"/>
      <c r="G14" s="37"/>
      <c r="H14" s="20" t="s">
        <v>27</v>
      </c>
      <c r="I14" s="20"/>
      <c r="J14" s="21"/>
      <c r="K14" s="22">
        <v>1200000</v>
      </c>
      <c r="L14" s="22">
        <v>0</v>
      </c>
      <c r="M14" s="22">
        <f t="shared" si="2"/>
        <v>-1200000</v>
      </c>
      <c r="N14" s="29">
        <f t="shared" ref="N14:N29" si="5">M14/K14*100</f>
        <v>-100</v>
      </c>
    </row>
    <row r="15" spans="1:14" ht="19.5" customHeight="1" x14ac:dyDescent="0.3">
      <c r="A15" s="34"/>
      <c r="B15" s="34"/>
      <c r="C15" s="34"/>
      <c r="D15" s="35"/>
      <c r="E15" s="36"/>
      <c r="F15" s="37"/>
      <c r="G15" s="37"/>
      <c r="H15" s="20" t="s">
        <v>28</v>
      </c>
      <c r="I15" s="20"/>
      <c r="J15" s="21"/>
      <c r="K15" s="22">
        <v>1200000</v>
      </c>
      <c r="L15" s="22">
        <v>0</v>
      </c>
      <c r="M15" s="22">
        <f t="shared" si="2"/>
        <v>-1200000</v>
      </c>
      <c r="N15" s="29">
        <f t="shared" si="5"/>
        <v>-100</v>
      </c>
    </row>
    <row r="16" spans="1:14" ht="19.5" customHeight="1" x14ac:dyDescent="0.3">
      <c r="A16" s="34"/>
      <c r="B16" s="34"/>
      <c r="C16" s="34"/>
      <c r="D16" s="35"/>
      <c r="E16" s="36"/>
      <c r="F16" s="37"/>
      <c r="G16" s="37"/>
      <c r="H16" s="14" t="s">
        <v>29</v>
      </c>
      <c r="I16" s="14"/>
      <c r="J16" s="14"/>
      <c r="K16" s="17">
        <f>K17+K21+K23+K26+K27+K28+K29</f>
        <v>267043000</v>
      </c>
      <c r="L16" s="17">
        <f>L17+L21+L23+L26+L27+L28+L29</f>
        <v>266837000</v>
      </c>
      <c r="M16" s="17">
        <f t="shared" si="2"/>
        <v>-206000</v>
      </c>
      <c r="N16" s="38">
        <f t="shared" si="5"/>
        <v>-7.7141134573832676E-2</v>
      </c>
    </row>
    <row r="17" spans="1:14" ht="19.5" customHeight="1" x14ac:dyDescent="0.3">
      <c r="A17" s="34"/>
      <c r="B17" s="34"/>
      <c r="C17" s="34"/>
      <c r="D17" s="35"/>
      <c r="E17" s="36"/>
      <c r="F17" s="37"/>
      <c r="G17" s="37"/>
      <c r="H17" s="20" t="s">
        <v>16</v>
      </c>
      <c r="I17" s="20"/>
      <c r="J17" s="21"/>
      <c r="K17" s="22">
        <f>K18+K20+K19</f>
        <v>191701000</v>
      </c>
      <c r="L17" s="22">
        <f>L18+L20+L19</f>
        <v>190315000</v>
      </c>
      <c r="M17" s="22">
        <f t="shared" si="2"/>
        <v>-1386000</v>
      </c>
      <c r="N17" s="29">
        <f t="shared" si="5"/>
        <v>-0.72300092331286747</v>
      </c>
    </row>
    <row r="18" spans="1:14" ht="19.5" customHeight="1" x14ac:dyDescent="0.3">
      <c r="A18" s="39"/>
      <c r="B18" s="40"/>
      <c r="C18" s="41"/>
      <c r="D18" s="42"/>
      <c r="E18" s="43"/>
      <c r="F18" s="44"/>
      <c r="G18" s="44"/>
      <c r="H18" s="20"/>
      <c r="I18" s="20" t="s">
        <v>18</v>
      </c>
      <c r="J18" s="21"/>
      <c r="K18" s="22">
        <v>159968000</v>
      </c>
      <c r="L18" s="22">
        <v>161478000</v>
      </c>
      <c r="M18" s="22">
        <f t="shared" si="2"/>
        <v>1510000</v>
      </c>
      <c r="N18" s="29">
        <f t="shared" si="5"/>
        <v>0.94393878775755147</v>
      </c>
    </row>
    <row r="19" spans="1:14" ht="19.5" customHeight="1" x14ac:dyDescent="0.3">
      <c r="A19" s="39"/>
      <c r="B19" s="40"/>
      <c r="C19" s="41"/>
      <c r="D19" s="42"/>
      <c r="E19" s="43"/>
      <c r="F19" s="44"/>
      <c r="G19" s="44"/>
      <c r="H19" s="20"/>
      <c r="I19" s="20" t="s">
        <v>30</v>
      </c>
      <c r="J19" s="21"/>
      <c r="K19" s="22">
        <v>5588000</v>
      </c>
      <c r="L19" s="22">
        <v>5400000</v>
      </c>
      <c r="M19" s="22">
        <f t="shared" si="2"/>
        <v>-188000</v>
      </c>
      <c r="N19" s="29">
        <f t="shared" si="5"/>
        <v>-3.3643521832498213</v>
      </c>
    </row>
    <row r="20" spans="1:14" ht="19.5" customHeight="1" x14ac:dyDescent="0.3">
      <c r="A20" s="39"/>
      <c r="B20" s="40"/>
      <c r="C20" s="41"/>
      <c r="D20" s="42"/>
      <c r="E20" s="43"/>
      <c r="F20" s="44"/>
      <c r="G20" s="44"/>
      <c r="H20" s="20"/>
      <c r="I20" s="20" t="s">
        <v>31</v>
      </c>
      <c r="J20" s="21"/>
      <c r="K20" s="22">
        <v>26145000</v>
      </c>
      <c r="L20" s="22">
        <v>23437000</v>
      </c>
      <c r="M20" s="22">
        <f t="shared" si="2"/>
        <v>-2708000</v>
      </c>
      <c r="N20" s="29">
        <f t="shared" si="5"/>
        <v>-10.357620960030598</v>
      </c>
    </row>
    <row r="21" spans="1:14" ht="19.5" customHeight="1" x14ac:dyDescent="0.3">
      <c r="A21" s="39"/>
      <c r="B21" s="40"/>
      <c r="C21" s="41"/>
      <c r="D21" s="42"/>
      <c r="E21" s="43"/>
      <c r="F21" s="44"/>
      <c r="G21" s="44"/>
      <c r="H21" s="20" t="s">
        <v>32</v>
      </c>
      <c r="I21" s="20"/>
      <c r="J21" s="21"/>
      <c r="K21" s="22">
        <f>K22</f>
        <v>8504000</v>
      </c>
      <c r="L21" s="22">
        <f>L22</f>
        <v>8504000</v>
      </c>
      <c r="M21" s="22">
        <f t="shared" si="2"/>
        <v>0</v>
      </c>
      <c r="N21" s="29">
        <f t="shared" si="5"/>
        <v>0</v>
      </c>
    </row>
    <row r="22" spans="1:14" ht="19.5" customHeight="1" x14ac:dyDescent="0.3">
      <c r="A22" s="39"/>
      <c r="B22" s="40"/>
      <c r="C22" s="41"/>
      <c r="D22" s="42"/>
      <c r="E22" s="43"/>
      <c r="F22" s="44"/>
      <c r="G22" s="44"/>
      <c r="H22" s="20"/>
      <c r="I22" s="20" t="s">
        <v>33</v>
      </c>
      <c r="J22" s="21"/>
      <c r="K22" s="22">
        <v>8504000</v>
      </c>
      <c r="L22" s="22">
        <v>8504000</v>
      </c>
      <c r="M22" s="22">
        <f t="shared" si="2"/>
        <v>0</v>
      </c>
      <c r="N22" s="29">
        <f t="shared" si="5"/>
        <v>0</v>
      </c>
    </row>
    <row r="23" spans="1:14" ht="19.5" customHeight="1" x14ac:dyDescent="0.3">
      <c r="A23" s="39"/>
      <c r="B23" s="40"/>
      <c r="C23" s="41"/>
      <c r="D23" s="42"/>
      <c r="E23" s="43"/>
      <c r="F23" s="44"/>
      <c r="G23" s="44"/>
      <c r="H23" s="20" t="s">
        <v>24</v>
      </c>
      <c r="I23" s="20"/>
      <c r="J23" s="21"/>
      <c r="K23" s="22">
        <f>K24+K25</f>
        <v>42440000</v>
      </c>
      <c r="L23" s="22">
        <f>L24+L25</f>
        <v>42104000</v>
      </c>
      <c r="M23" s="22">
        <f t="shared" si="2"/>
        <v>-336000</v>
      </c>
      <c r="N23" s="29">
        <f t="shared" si="5"/>
        <v>-0.79170593779453358</v>
      </c>
    </row>
    <row r="24" spans="1:14" ht="19.5" customHeight="1" x14ac:dyDescent="0.3">
      <c r="A24" s="39"/>
      <c r="B24" s="40"/>
      <c r="C24" s="41"/>
      <c r="D24" s="42"/>
      <c r="E24" s="43"/>
      <c r="F24" s="44"/>
      <c r="G24" s="44"/>
      <c r="H24" s="20"/>
      <c r="I24" s="20" t="s">
        <v>20</v>
      </c>
      <c r="J24" s="21"/>
      <c r="K24" s="22">
        <v>16820000</v>
      </c>
      <c r="L24" s="22">
        <v>16484000</v>
      </c>
      <c r="M24" s="22">
        <f t="shared" si="2"/>
        <v>-336000</v>
      </c>
      <c r="N24" s="29">
        <f t="shared" si="5"/>
        <v>-1.9976218787158144</v>
      </c>
    </row>
    <row r="25" spans="1:14" ht="19.5" customHeight="1" x14ac:dyDescent="0.3">
      <c r="A25" s="39"/>
      <c r="B25" s="40"/>
      <c r="C25" s="41"/>
      <c r="D25" s="42"/>
      <c r="E25" s="43"/>
      <c r="F25" s="44"/>
      <c r="G25" s="44"/>
      <c r="H25" s="20"/>
      <c r="I25" s="20" t="s">
        <v>34</v>
      </c>
      <c r="J25" s="21"/>
      <c r="K25" s="22">
        <v>25620000</v>
      </c>
      <c r="L25" s="22">
        <v>25620000</v>
      </c>
      <c r="M25" s="22">
        <f t="shared" si="2"/>
        <v>0</v>
      </c>
      <c r="N25" s="29">
        <f t="shared" si="5"/>
        <v>0</v>
      </c>
    </row>
    <row r="26" spans="1:14" ht="19.5" customHeight="1" x14ac:dyDescent="0.3">
      <c r="A26" s="39"/>
      <c r="B26" s="40"/>
      <c r="C26" s="41"/>
      <c r="D26" s="42"/>
      <c r="E26" s="43"/>
      <c r="F26" s="44"/>
      <c r="G26" s="44"/>
      <c r="H26" s="20" t="s">
        <v>35</v>
      </c>
      <c r="I26" s="20"/>
      <c r="J26" s="21"/>
      <c r="K26" s="22">
        <v>1200000</v>
      </c>
      <c r="L26" s="22">
        <v>1200000</v>
      </c>
      <c r="M26" s="22">
        <f t="shared" si="2"/>
        <v>0</v>
      </c>
      <c r="N26" s="29">
        <f t="shared" si="5"/>
        <v>0</v>
      </c>
    </row>
    <row r="27" spans="1:14" ht="19.5" customHeight="1" x14ac:dyDescent="0.3">
      <c r="A27" s="39"/>
      <c r="B27" s="40"/>
      <c r="C27" s="41"/>
      <c r="D27" s="42"/>
      <c r="E27" s="43"/>
      <c r="F27" s="44"/>
      <c r="G27" s="44"/>
      <c r="H27" s="20" t="s">
        <v>36</v>
      </c>
      <c r="I27" s="20"/>
      <c r="J27" s="21"/>
      <c r="K27" s="22">
        <v>1200000</v>
      </c>
      <c r="L27" s="22">
        <v>1200000</v>
      </c>
      <c r="M27" s="22">
        <f t="shared" si="2"/>
        <v>0</v>
      </c>
      <c r="N27" s="29">
        <f t="shared" si="5"/>
        <v>0</v>
      </c>
    </row>
    <row r="28" spans="1:14" ht="19.5" customHeight="1" x14ac:dyDescent="0.3">
      <c r="A28" s="39"/>
      <c r="B28" s="40"/>
      <c r="C28" s="41"/>
      <c r="D28" s="42"/>
      <c r="E28" s="43"/>
      <c r="F28" s="44"/>
      <c r="G28" s="44"/>
      <c r="H28" s="45" t="s">
        <v>37</v>
      </c>
      <c r="I28" s="20"/>
      <c r="J28" s="21"/>
      <c r="K28" s="22">
        <v>18000000</v>
      </c>
      <c r="L28" s="22">
        <v>18000000</v>
      </c>
      <c r="M28" s="22">
        <f t="shared" si="2"/>
        <v>0</v>
      </c>
      <c r="N28" s="29">
        <f t="shared" si="5"/>
        <v>0</v>
      </c>
    </row>
    <row r="29" spans="1:14" ht="19.5" customHeight="1" thickBot="1" x14ac:dyDescent="0.35">
      <c r="A29" s="46"/>
      <c r="B29" s="47"/>
      <c r="C29" s="48"/>
      <c r="D29" s="49"/>
      <c r="E29" s="50"/>
      <c r="F29" s="51"/>
      <c r="G29" s="51"/>
      <c r="H29" s="52" t="s">
        <v>38</v>
      </c>
      <c r="I29" s="53"/>
      <c r="J29" s="54"/>
      <c r="K29" s="55">
        <v>3998000</v>
      </c>
      <c r="L29" s="55">
        <v>5514000</v>
      </c>
      <c r="M29" s="55">
        <f t="shared" si="2"/>
        <v>1516000</v>
      </c>
      <c r="N29" s="56">
        <f t="shared" si="5"/>
        <v>37.918959479739875</v>
      </c>
    </row>
    <row r="30" spans="1:14" ht="17.25" customHeight="1" x14ac:dyDescent="0.3">
      <c r="A30" s="40"/>
      <c r="B30" s="40"/>
      <c r="C30" s="41"/>
      <c r="D30" s="42"/>
      <c r="E30" s="43"/>
      <c r="F30" s="44"/>
      <c r="G30" s="44"/>
      <c r="H30" s="33"/>
      <c r="I30" s="7"/>
      <c r="J30" s="57"/>
      <c r="K30" s="7"/>
      <c r="M30" s="58"/>
      <c r="N30" s="59"/>
    </row>
    <row r="31" spans="1:14" ht="17.25" customHeight="1" x14ac:dyDescent="0.3">
      <c r="A31" s="40"/>
      <c r="B31" s="40"/>
      <c r="C31" s="41"/>
      <c r="D31" s="42"/>
      <c r="E31" s="43"/>
      <c r="F31" s="44"/>
      <c r="G31" s="44"/>
      <c r="H31" s="33"/>
      <c r="I31" s="7"/>
      <c r="J31" s="57"/>
      <c r="K31" s="7"/>
      <c r="M31" s="58"/>
      <c r="N31" s="59"/>
    </row>
    <row r="32" spans="1:14" ht="21.75" customHeight="1" x14ac:dyDescent="0.3">
      <c r="A32" s="78" t="s">
        <v>40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</row>
    <row r="33" spans="1:14" ht="17.25" customHeight="1" x14ac:dyDescent="0.3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</row>
    <row r="34" spans="1:14" ht="55.5" customHeight="1" x14ac:dyDescent="0.3">
      <c r="A34" s="79" t="s">
        <v>39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</row>
    <row r="35" spans="1:14" ht="17.25" customHeight="1" x14ac:dyDescent="0.3">
      <c r="A35" s="40"/>
      <c r="B35" s="40"/>
      <c r="C35" s="41"/>
      <c r="D35" s="42"/>
      <c r="E35" s="43"/>
      <c r="F35" s="44"/>
      <c r="G35" s="44"/>
      <c r="H35" s="33"/>
      <c r="I35" s="7"/>
      <c r="J35" s="57"/>
      <c r="K35" s="7"/>
      <c r="M35" s="58"/>
      <c r="N35" s="59"/>
    </row>
    <row r="36" spans="1:14" ht="17.25" customHeight="1" x14ac:dyDescent="0.3">
      <c r="A36" s="40"/>
      <c r="B36" s="40"/>
      <c r="C36" s="41"/>
      <c r="D36" s="42"/>
      <c r="E36" s="43"/>
      <c r="F36" s="44"/>
      <c r="G36" s="44"/>
      <c r="H36" s="33"/>
      <c r="I36" s="7"/>
      <c r="J36" s="57"/>
      <c r="K36" s="7"/>
      <c r="M36" s="58"/>
      <c r="N36" s="59"/>
    </row>
    <row r="37" spans="1:14" ht="17.25" customHeight="1" x14ac:dyDescent="0.3">
      <c r="A37" s="40"/>
      <c r="B37" s="40"/>
      <c r="C37" s="41"/>
      <c r="D37" s="42"/>
      <c r="E37" s="43"/>
      <c r="F37" s="44"/>
      <c r="G37" s="44"/>
      <c r="H37" s="33"/>
      <c r="I37" s="7"/>
      <c r="J37" s="57"/>
      <c r="K37" s="7"/>
      <c r="M37" s="58"/>
      <c r="N37" s="59"/>
    </row>
    <row r="38" spans="1:14" ht="17.25" customHeight="1" x14ac:dyDescent="0.3">
      <c r="A38" s="40"/>
      <c r="B38" s="40"/>
      <c r="C38" s="41"/>
      <c r="D38" s="42"/>
      <c r="E38" s="43"/>
      <c r="F38" s="44"/>
      <c r="G38" s="44"/>
      <c r="H38" s="33"/>
      <c r="I38" s="7"/>
      <c r="J38" s="57"/>
      <c r="K38" s="7"/>
      <c r="M38" s="58"/>
      <c r="N38" s="59"/>
    </row>
    <row r="39" spans="1:14" ht="17.25" customHeight="1" x14ac:dyDescent="0.3">
      <c r="A39" s="40"/>
      <c r="B39" s="40"/>
      <c r="C39" s="41"/>
      <c r="D39" s="42"/>
      <c r="E39" s="43"/>
      <c r="F39" s="44"/>
      <c r="G39" s="44"/>
      <c r="H39" s="33"/>
      <c r="I39" s="7"/>
      <c r="J39" s="57"/>
      <c r="K39" s="7"/>
      <c r="M39" s="58"/>
      <c r="N39" s="59"/>
    </row>
    <row r="40" spans="1:14" ht="17.25" customHeight="1" x14ac:dyDescent="0.3">
      <c r="A40" s="40"/>
      <c r="B40" s="40"/>
      <c r="C40" s="41"/>
      <c r="D40" s="42"/>
      <c r="E40" s="43"/>
      <c r="F40" s="44"/>
      <c r="G40" s="44"/>
      <c r="H40" s="33"/>
      <c r="I40" s="7"/>
      <c r="J40" s="57"/>
      <c r="K40" s="7"/>
      <c r="M40" s="58"/>
      <c r="N40" s="59"/>
    </row>
    <row r="41" spans="1:14" ht="17.25" customHeight="1" x14ac:dyDescent="0.3">
      <c r="A41" s="40"/>
      <c r="B41" s="40"/>
      <c r="C41" s="41"/>
      <c r="D41" s="42"/>
      <c r="E41" s="43"/>
      <c r="F41" s="44"/>
      <c r="G41" s="44"/>
      <c r="H41" s="33"/>
      <c r="I41" s="7"/>
      <c r="J41" s="57"/>
      <c r="K41" s="7"/>
      <c r="M41" s="58"/>
      <c r="N41" s="59"/>
    </row>
    <row r="42" spans="1:14" ht="17.25" customHeight="1" x14ac:dyDescent="0.3">
      <c r="A42" s="40"/>
      <c r="B42" s="40"/>
      <c r="C42" s="41"/>
      <c r="D42" s="42"/>
      <c r="E42" s="43"/>
      <c r="F42" s="44"/>
      <c r="G42" s="44"/>
      <c r="H42" s="33"/>
      <c r="I42" s="7"/>
      <c r="J42" s="57"/>
      <c r="K42" s="7"/>
      <c r="M42" s="58"/>
      <c r="N42" s="59"/>
    </row>
    <row r="43" spans="1:14" ht="17.25" customHeight="1" x14ac:dyDescent="0.3">
      <c r="A43" s="40"/>
      <c r="B43" s="40"/>
      <c r="C43" s="41"/>
      <c r="D43" s="42"/>
      <c r="E43" s="43"/>
      <c r="F43" s="44"/>
      <c r="G43" s="44"/>
      <c r="H43" s="33"/>
      <c r="I43" s="7"/>
      <c r="J43" s="57"/>
      <c r="K43" s="7"/>
      <c r="M43" s="58"/>
      <c r="N43" s="59"/>
    </row>
    <row r="44" spans="1:14" ht="17.25" customHeight="1" x14ac:dyDescent="0.3">
      <c r="A44" s="40"/>
      <c r="B44" s="40"/>
      <c r="C44" s="41"/>
      <c r="D44" s="42"/>
      <c r="E44" s="43"/>
      <c r="F44" s="44"/>
      <c r="G44" s="44"/>
      <c r="H44" s="33"/>
      <c r="I44" s="7"/>
      <c r="J44" s="57"/>
      <c r="K44" s="7"/>
      <c r="M44" s="58"/>
      <c r="N44" s="59"/>
    </row>
    <row r="45" spans="1:14" ht="17.25" customHeight="1" x14ac:dyDescent="0.3">
      <c r="A45" s="40"/>
      <c r="B45" s="40"/>
      <c r="C45" s="41"/>
      <c r="D45" s="42"/>
      <c r="E45" s="43"/>
      <c r="F45" s="44"/>
      <c r="G45" s="44"/>
      <c r="H45" s="33"/>
      <c r="I45" s="7"/>
      <c r="J45" s="57"/>
      <c r="K45" s="7"/>
      <c r="M45" s="58"/>
      <c r="N45" s="59"/>
    </row>
    <row r="46" spans="1:14" ht="17.25" customHeight="1" x14ac:dyDescent="0.3">
      <c r="A46" s="40"/>
      <c r="B46" s="40"/>
      <c r="C46" s="41"/>
      <c r="D46" s="42"/>
      <c r="E46" s="43"/>
      <c r="F46" s="44"/>
      <c r="G46" s="44"/>
      <c r="H46" s="33"/>
      <c r="I46" s="7"/>
      <c r="J46" s="57"/>
      <c r="K46" s="7"/>
      <c r="M46" s="58"/>
      <c r="N46" s="59"/>
    </row>
    <row r="47" spans="1:14" ht="17.25" customHeight="1" x14ac:dyDescent="0.3">
      <c r="A47" s="40"/>
      <c r="B47" s="40"/>
      <c r="C47" s="41"/>
      <c r="D47" s="42"/>
      <c r="E47" s="43"/>
      <c r="F47" s="44"/>
      <c r="G47" s="44"/>
      <c r="H47" s="33"/>
      <c r="I47" s="7"/>
      <c r="J47" s="57"/>
      <c r="K47" s="7"/>
      <c r="M47" s="58"/>
      <c r="N47" s="59"/>
    </row>
    <row r="48" spans="1:14" ht="17.25" customHeight="1" x14ac:dyDescent="0.3">
      <c r="A48" s="40"/>
      <c r="B48" s="40"/>
      <c r="C48" s="41"/>
      <c r="D48" s="42"/>
      <c r="E48" s="43"/>
      <c r="F48" s="44"/>
      <c r="G48" s="44"/>
      <c r="H48" s="33"/>
      <c r="I48" s="7"/>
      <c r="J48" s="57"/>
      <c r="K48" s="7"/>
      <c r="M48" s="58"/>
      <c r="N48" s="59"/>
    </row>
    <row r="49" spans="1:14" ht="17.25" customHeight="1" x14ac:dyDescent="0.3">
      <c r="A49" s="40"/>
      <c r="B49" s="40"/>
      <c r="C49" s="41"/>
      <c r="D49" s="42"/>
      <c r="E49" s="43"/>
      <c r="F49" s="44"/>
      <c r="G49" s="44"/>
      <c r="H49" s="33"/>
      <c r="I49" s="7"/>
      <c r="J49" s="57"/>
      <c r="K49" s="7"/>
      <c r="M49" s="58"/>
      <c r="N49" s="59"/>
    </row>
    <row r="50" spans="1:14" ht="17.25" customHeight="1" x14ac:dyDescent="0.3">
      <c r="A50" s="40"/>
      <c r="B50" s="40"/>
      <c r="C50" s="41"/>
      <c r="D50" s="42"/>
      <c r="E50" s="43"/>
      <c r="F50" s="44"/>
      <c r="G50" s="44"/>
      <c r="H50" s="33"/>
      <c r="I50" s="7"/>
      <c r="J50" s="57"/>
      <c r="K50" s="7"/>
      <c r="M50" s="58"/>
      <c r="N50" s="59"/>
    </row>
    <row r="51" spans="1:14" ht="17.25" customHeight="1" x14ac:dyDescent="0.3">
      <c r="A51" s="40"/>
      <c r="B51" s="40"/>
      <c r="C51" s="41"/>
      <c r="D51" s="42"/>
      <c r="E51" s="43"/>
      <c r="F51" s="44"/>
      <c r="G51" s="44"/>
      <c r="H51" s="33"/>
      <c r="I51" s="7"/>
      <c r="J51" s="57"/>
      <c r="K51" s="7"/>
      <c r="M51" s="58"/>
      <c r="N51" s="59"/>
    </row>
    <row r="52" spans="1:14" ht="17.25" customHeight="1" x14ac:dyDescent="0.3">
      <c r="A52" s="40"/>
      <c r="B52" s="40"/>
      <c r="C52" s="41"/>
      <c r="D52" s="42"/>
      <c r="E52" s="43"/>
      <c r="F52" s="44"/>
      <c r="G52" s="44"/>
      <c r="H52" s="33"/>
      <c r="I52" s="7"/>
      <c r="J52" s="57"/>
      <c r="K52" s="7"/>
      <c r="M52" s="58"/>
      <c r="N52" s="59"/>
    </row>
    <row r="53" spans="1:14" ht="17.25" customHeight="1" x14ac:dyDescent="0.3">
      <c r="A53" s="40"/>
      <c r="B53" s="40"/>
      <c r="C53" s="41"/>
      <c r="D53" s="42"/>
      <c r="E53" s="43"/>
      <c r="F53" s="44"/>
      <c r="G53" s="44"/>
      <c r="H53" s="33"/>
      <c r="I53" s="7"/>
      <c r="J53" s="57"/>
      <c r="K53" s="7"/>
      <c r="M53" s="58"/>
      <c r="N53" s="59"/>
    </row>
    <row r="54" spans="1:14" ht="17.25" customHeight="1" x14ac:dyDescent="0.3">
      <c r="A54" s="40"/>
      <c r="B54" s="40"/>
      <c r="C54" s="41"/>
      <c r="D54" s="42"/>
      <c r="E54" s="43"/>
      <c r="F54" s="44"/>
      <c r="G54" s="44"/>
      <c r="H54" s="33"/>
      <c r="I54" s="7"/>
      <c r="J54" s="57"/>
      <c r="K54" s="7"/>
      <c r="M54" s="58"/>
      <c r="N54" s="59"/>
    </row>
    <row r="55" spans="1:14" ht="17.25" customHeight="1" x14ac:dyDescent="0.3">
      <c r="A55" s="40"/>
      <c r="B55" s="40"/>
      <c r="C55" s="41"/>
      <c r="D55" s="42"/>
      <c r="E55" s="43"/>
      <c r="F55" s="44"/>
      <c r="G55" s="44"/>
      <c r="H55" s="33"/>
      <c r="I55" s="7"/>
      <c r="J55" s="57"/>
      <c r="K55" s="7"/>
      <c r="M55" s="58"/>
      <c r="N55" s="59"/>
    </row>
    <row r="56" spans="1:14" ht="17.25" customHeight="1" x14ac:dyDescent="0.3">
      <c r="A56" s="40"/>
      <c r="B56" s="40"/>
      <c r="C56" s="41"/>
      <c r="D56" s="42"/>
      <c r="E56" s="43"/>
      <c r="F56" s="44"/>
      <c r="G56" s="44"/>
      <c r="H56" s="33"/>
      <c r="I56" s="7"/>
      <c r="J56" s="57"/>
      <c r="K56" s="7"/>
      <c r="M56" s="58"/>
      <c r="N56" s="59"/>
    </row>
    <row r="57" spans="1:14" ht="17.25" customHeight="1" x14ac:dyDescent="0.3">
      <c r="A57" s="40"/>
      <c r="B57" s="40"/>
      <c r="C57" s="41"/>
      <c r="D57" s="42"/>
      <c r="E57" s="43"/>
      <c r="F57" s="44"/>
      <c r="G57" s="44"/>
      <c r="H57" s="33"/>
      <c r="I57" s="7"/>
      <c r="J57" s="57"/>
      <c r="K57" s="7"/>
      <c r="M57" s="58"/>
      <c r="N57" s="59"/>
    </row>
    <row r="58" spans="1:14" ht="17.25" customHeight="1" x14ac:dyDescent="0.3">
      <c r="A58" s="40"/>
      <c r="B58" s="40"/>
      <c r="C58" s="41"/>
      <c r="D58" s="42"/>
      <c r="E58" s="43"/>
      <c r="F58" s="44"/>
      <c r="G58" s="44"/>
      <c r="H58" s="33"/>
      <c r="I58" s="7"/>
      <c r="J58" s="57"/>
      <c r="K58" s="7"/>
      <c r="M58" s="58"/>
      <c r="N58" s="59"/>
    </row>
    <row r="59" spans="1:14" ht="17.25" customHeight="1" x14ac:dyDescent="0.3">
      <c r="A59" s="40"/>
      <c r="B59" s="40"/>
      <c r="C59" s="41"/>
      <c r="D59" s="42"/>
      <c r="E59" s="43"/>
      <c r="F59" s="44"/>
      <c r="G59" s="44"/>
      <c r="H59" s="33"/>
      <c r="I59" s="7"/>
      <c r="J59" s="57"/>
      <c r="K59" s="7"/>
      <c r="M59" s="58"/>
      <c r="N59" s="59"/>
    </row>
    <row r="60" spans="1:14" ht="17.25" customHeight="1" x14ac:dyDescent="0.3">
      <c r="A60" s="40"/>
      <c r="B60" s="40"/>
      <c r="C60" s="41"/>
      <c r="D60" s="42"/>
      <c r="E60" s="43"/>
      <c r="F60" s="44"/>
      <c r="G60" s="44"/>
      <c r="H60" s="33"/>
      <c r="I60" s="7"/>
      <c r="J60" s="57"/>
      <c r="K60" s="7"/>
      <c r="M60" s="58"/>
      <c r="N60" s="59"/>
    </row>
    <row r="61" spans="1:14" ht="17.25" customHeight="1" x14ac:dyDescent="0.3">
      <c r="A61" s="40"/>
      <c r="B61" s="40"/>
      <c r="C61" s="41"/>
      <c r="D61" s="42"/>
      <c r="E61" s="43"/>
      <c r="F61" s="44"/>
      <c r="G61" s="44"/>
      <c r="H61" s="33"/>
      <c r="I61" s="7"/>
      <c r="J61" s="57"/>
      <c r="K61" s="7"/>
      <c r="M61" s="58"/>
      <c r="N61" s="59"/>
    </row>
    <row r="62" spans="1:14" ht="17.25" customHeight="1" x14ac:dyDescent="0.3">
      <c r="A62" s="40"/>
      <c r="B62" s="40"/>
      <c r="C62" s="41"/>
      <c r="D62" s="42"/>
      <c r="E62" s="43"/>
      <c r="F62" s="44"/>
      <c r="G62" s="44"/>
      <c r="H62" s="33"/>
      <c r="I62" s="7"/>
      <c r="J62" s="57"/>
      <c r="K62" s="7"/>
      <c r="M62" s="58"/>
      <c r="N62" s="59"/>
    </row>
    <row r="63" spans="1:14" ht="17.25" customHeight="1" x14ac:dyDescent="0.3">
      <c r="A63" s="40"/>
      <c r="B63" s="40"/>
      <c r="C63" s="41"/>
      <c r="D63" s="42"/>
      <c r="E63" s="43"/>
      <c r="F63" s="44"/>
      <c r="G63" s="44"/>
      <c r="H63" s="33"/>
      <c r="I63" s="7"/>
      <c r="J63" s="57"/>
      <c r="K63" s="7"/>
      <c r="M63" s="58"/>
      <c r="N63" s="59"/>
    </row>
    <row r="64" spans="1:14" ht="17.25" customHeight="1" x14ac:dyDescent="0.3">
      <c r="A64" s="30"/>
      <c r="B64" s="30"/>
      <c r="C64" s="31"/>
      <c r="D64" s="32"/>
      <c r="E64" s="7"/>
      <c r="F64" s="33"/>
      <c r="G64" s="33"/>
      <c r="H64" s="33"/>
      <c r="I64" s="7"/>
      <c r="J64" s="57"/>
      <c r="K64" s="7"/>
      <c r="M64" s="58"/>
      <c r="N64" s="59"/>
    </row>
    <row r="65" spans="1:14" ht="17.25" customHeight="1" x14ac:dyDescent="0.3">
      <c r="A65" s="30"/>
      <c r="B65" s="30"/>
      <c r="C65" s="31"/>
      <c r="D65" s="32"/>
      <c r="E65" s="7"/>
      <c r="F65" s="33"/>
      <c r="G65" s="33"/>
      <c r="H65" s="33"/>
      <c r="I65" s="7"/>
      <c r="J65" s="57"/>
      <c r="K65" s="7"/>
      <c r="M65" s="58"/>
      <c r="N65" s="59"/>
    </row>
    <row r="66" spans="1:14" ht="17.25" customHeight="1" x14ac:dyDescent="0.3"/>
  </sheetData>
  <mergeCells count="20">
    <mergeCell ref="A32:N32"/>
    <mergeCell ref="A34:N34"/>
    <mergeCell ref="N4:N5"/>
    <mergeCell ref="A6:C6"/>
    <mergeCell ref="H6:J6"/>
    <mergeCell ref="A1:N1"/>
    <mergeCell ref="M2:N2"/>
    <mergeCell ref="A3:G3"/>
    <mergeCell ref="H3:N3"/>
    <mergeCell ref="A4:C4"/>
    <mergeCell ref="D4:D5"/>
    <mergeCell ref="E4:E5"/>
    <mergeCell ref="F4:F5"/>
    <mergeCell ref="G4:G5"/>
    <mergeCell ref="H4:J4"/>
    <mergeCell ref="A7:C7"/>
    <mergeCell ref="B8:C8"/>
    <mergeCell ref="K4:K5"/>
    <mergeCell ref="L4:L5"/>
    <mergeCell ref="M4:M5"/>
  </mergeCells>
  <phoneticPr fontId="3" type="noConversion"/>
  <pageMargins left="0.26" right="0.23" top="0.86" bottom="0.21" header="0.3" footer="0.13"/>
  <pageSetup paperSize="9" scale="70" fitToHeight="0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사랑채재가노인복지센터 장기요양기관 세입세출총괄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2018-12-26T04:55:36Z</dcterms:created>
  <dcterms:modified xsi:type="dcterms:W3CDTF">2019-01-09T03:05:10Z</dcterms:modified>
</cp:coreProperties>
</file>