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주간보호서식모음(공단서식중심)\"/>
    </mc:Choice>
  </mc:AlternateContent>
  <bookViews>
    <workbookView xWindow="11040" yWindow="-15" windowWidth="10755" windowHeight="1003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33" i="1" l="1"/>
  <c r="F26" i="1"/>
  <c r="F19" i="1"/>
  <c r="F12" i="1"/>
  <c r="F5" i="1"/>
  <c r="C37" i="1" l="1"/>
  <c r="D37" i="1" s="1"/>
  <c r="C36" i="1"/>
  <c r="D36" i="1" s="1"/>
  <c r="C35" i="1"/>
  <c r="E35" i="1" s="1"/>
  <c r="C34" i="1"/>
  <c r="D34" i="1" s="1"/>
  <c r="C33" i="1"/>
  <c r="D33" i="1" s="1"/>
  <c r="C30" i="1"/>
  <c r="D30" i="1" s="1"/>
  <c r="G30" i="1" s="1"/>
  <c r="C29" i="1"/>
  <c r="C28" i="1"/>
  <c r="D28" i="1" s="1"/>
  <c r="C27" i="1"/>
  <c r="D27" i="1" s="1"/>
  <c r="C26" i="1"/>
  <c r="C23" i="1"/>
  <c r="E23" i="1" s="1"/>
  <c r="C22" i="1"/>
  <c r="C21" i="1"/>
  <c r="C20" i="1"/>
  <c r="C19" i="1"/>
  <c r="E19" i="1" s="1"/>
  <c r="C16" i="1"/>
  <c r="E16" i="1" s="1"/>
  <c r="C15" i="1"/>
  <c r="E15" i="1" s="1"/>
  <c r="C14" i="1"/>
  <c r="E14" i="1" s="1"/>
  <c r="C13" i="1"/>
  <c r="C12" i="1"/>
  <c r="E12" i="1" s="1"/>
  <c r="C9" i="1"/>
  <c r="C8" i="1"/>
  <c r="C7" i="1"/>
  <c r="C6" i="1"/>
  <c r="C5" i="1"/>
  <c r="E29" i="1"/>
  <c r="D26" i="1"/>
  <c r="D20" i="1"/>
  <c r="D21" i="1"/>
  <c r="D22" i="1"/>
  <c r="E13" i="1"/>
  <c r="G36" i="1" l="1"/>
  <c r="G26" i="1"/>
  <c r="G27" i="1"/>
  <c r="G33" i="1"/>
  <c r="G34" i="1"/>
  <c r="G28" i="1"/>
  <c r="H29" i="1"/>
  <c r="E36" i="1"/>
  <c r="H36" i="1" s="1"/>
  <c r="G37" i="1"/>
  <c r="E30" i="1"/>
  <c r="H30" i="1" s="1"/>
  <c r="H12" i="1"/>
  <c r="H16" i="1"/>
  <c r="E26" i="1"/>
  <c r="H26" i="1" s="1"/>
  <c r="H35" i="1"/>
  <c r="E37" i="1"/>
  <c r="H37" i="1" s="1"/>
  <c r="D29" i="1"/>
  <c r="G29" i="1" s="1"/>
  <c r="D35" i="1"/>
  <c r="G35" i="1" s="1"/>
  <c r="E27" i="1"/>
  <c r="H27" i="1" s="1"/>
  <c r="E28" i="1"/>
  <c r="H28" i="1" s="1"/>
  <c r="E33" i="1"/>
  <c r="H33" i="1" s="1"/>
  <c r="E34" i="1"/>
  <c r="H34" i="1" s="1"/>
  <c r="H19" i="1"/>
  <c r="G20" i="1"/>
  <c r="G21" i="1"/>
  <c r="D23" i="1"/>
  <c r="G23" i="1" s="1"/>
  <c r="H15" i="1"/>
  <c r="D12" i="1"/>
  <c r="G12" i="1" s="1"/>
  <c r="D19" i="1"/>
  <c r="H13" i="1"/>
  <c r="D15" i="1"/>
  <c r="G15" i="1" s="1"/>
  <c r="G22" i="1"/>
  <c r="G19" i="1"/>
  <c r="E20" i="1"/>
  <c r="H20" i="1" s="1"/>
  <c r="H14" i="1"/>
  <c r="D16" i="1"/>
  <c r="G16" i="1" s="1"/>
  <c r="H23" i="1"/>
  <c r="E21" i="1"/>
  <c r="H21" i="1" s="1"/>
  <c r="D13" i="1"/>
  <c r="G13" i="1" s="1"/>
  <c r="E22" i="1"/>
  <c r="H22" i="1" s="1"/>
  <c r="D14" i="1"/>
  <c r="G14" i="1" s="1"/>
  <c r="E9" i="1" l="1"/>
  <c r="H9" i="1" s="1"/>
  <c r="D9" i="1"/>
  <c r="G9" i="1" s="1"/>
  <c r="D5" i="1"/>
  <c r="G5" i="1" s="1"/>
  <c r="E5" i="1"/>
  <c r="H5" i="1" s="1"/>
  <c r="D6" i="1"/>
  <c r="G6" i="1" s="1"/>
  <c r="E6" i="1"/>
  <c r="H6" i="1" s="1"/>
  <c r="D7" i="1"/>
  <c r="G7" i="1" s="1"/>
  <c r="E7" i="1"/>
  <c r="H7" i="1" s="1"/>
  <c r="D8" i="1"/>
  <c r="G8" i="1" s="1"/>
  <c r="E8" i="1"/>
  <c r="H8" i="1" s="1"/>
</calcChain>
</file>

<file path=xl/sharedStrings.xml><?xml version="1.0" encoding="utf-8"?>
<sst xmlns="http://schemas.openxmlformats.org/spreadsheetml/2006/main" count="80" uniqueCount="41">
  <si>
    <t>구분</t>
    <phoneticPr fontId="2" type="noConversion"/>
  </si>
  <si>
    <t>2등급</t>
  </si>
  <si>
    <t>3등급</t>
  </si>
  <si>
    <t>4등급</t>
  </si>
  <si>
    <t>5등급</t>
  </si>
  <si>
    <t>6시간 이상
~8시간 미만</t>
    <phoneticPr fontId="2" type="noConversion"/>
  </si>
  <si>
    <t>10시간 이상
~12시간 미만</t>
    <phoneticPr fontId="2" type="noConversion"/>
  </si>
  <si>
    <t>12시간 이상</t>
    <phoneticPr fontId="2" type="noConversion"/>
  </si>
  <si>
    <t>일반15%</t>
    <phoneticPr fontId="2" type="noConversion"/>
  </si>
  <si>
    <t>의료7.5%</t>
    <phoneticPr fontId="2" type="noConversion"/>
  </si>
  <si>
    <t>일반(15%)
합계부담금</t>
    <phoneticPr fontId="2" type="noConversion"/>
  </si>
  <si>
    <t>의료(7.5%)
합계부담금</t>
    <phoneticPr fontId="2" type="noConversion"/>
  </si>
  <si>
    <t>&lt;안내&gt; 수급자 자격별 본인일부부담 비율</t>
    <phoneticPr fontId="2" type="noConversion"/>
  </si>
  <si>
    <t>○등급별 재가급여 월 한도약(원)</t>
    <phoneticPr fontId="2" type="noConversion"/>
  </si>
  <si>
    <t>○ 주야간보호 등급, 시간별 본인부담금(원)</t>
    <phoneticPr fontId="2" type="noConversion"/>
  </si>
  <si>
    <t>1등급</t>
    <phoneticPr fontId="2" type="noConversion"/>
  </si>
  <si>
    <t>2등급</t>
    <phoneticPr fontId="2" type="noConversion"/>
  </si>
  <si>
    <t>구분</t>
    <phoneticPr fontId="2" type="noConversion"/>
  </si>
  <si>
    <t>3시간 이상
~6시간 미만</t>
    <phoneticPr fontId="2" type="noConversion"/>
  </si>
  <si>
    <t>일반15%</t>
    <phoneticPr fontId="2" type="noConversion"/>
  </si>
  <si>
    <t>의료7.5%</t>
    <phoneticPr fontId="2" type="noConversion"/>
  </si>
  <si>
    <t>일반(15%)
합계부담금</t>
    <phoneticPr fontId="2" type="noConversion"/>
  </si>
  <si>
    <t>의료(7.5%)
합계부담금</t>
    <phoneticPr fontId="2" type="noConversion"/>
  </si>
  <si>
    <t>시설급여</t>
    <phoneticPr fontId="2" type="noConversion"/>
  </si>
  <si>
    <t>재가급여</t>
    <phoneticPr fontId="2" type="noConversion"/>
  </si>
  <si>
    <t>일반</t>
    <phoneticPr fontId="2" type="noConversion"/>
  </si>
  <si>
    <t>의료수급권자</t>
    <phoneticPr fontId="2" type="noConversion"/>
  </si>
  <si>
    <t>기초수급권자</t>
    <phoneticPr fontId="2" type="noConversion"/>
  </si>
  <si>
    <t>월급여
(20일기준)</t>
    <phoneticPr fontId="2" type="noConversion"/>
  </si>
  <si>
    <t>구분</t>
    <phoneticPr fontId="2" type="noConversion"/>
  </si>
  <si>
    <t>8시간 이상
~10시간 미만</t>
    <phoneticPr fontId="2" type="noConversion"/>
  </si>
  <si>
    <t>월급여
(20일기준)</t>
    <phoneticPr fontId="2" type="noConversion"/>
  </si>
  <si>
    <t>일반15%</t>
    <phoneticPr fontId="2" type="noConversion"/>
  </si>
  <si>
    <t>의료7.5%</t>
    <phoneticPr fontId="2" type="noConversion"/>
  </si>
  <si>
    <t>일반(15%)
합계부담금</t>
    <phoneticPr fontId="2" type="noConversion"/>
  </si>
  <si>
    <t>의료(7.5%)
합계부담금</t>
    <phoneticPr fontId="2" type="noConversion"/>
  </si>
  <si>
    <t>1등급</t>
    <phoneticPr fontId="2" type="noConversion"/>
  </si>
  <si>
    <t>2등급</t>
    <phoneticPr fontId="2" type="noConversion"/>
  </si>
  <si>
    <t>식대+간식2
3,500원(20일)</t>
    <phoneticPr fontId="2" type="noConversion"/>
  </si>
  <si>
    <t>일반15%</t>
    <phoneticPr fontId="2" type="noConversion"/>
  </si>
  <si>
    <t>2017. 1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</si>
</sst>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2.5"/>
      <color theme="1"/>
      <name val="맑은 고딕"/>
      <family val="2"/>
      <charset val="129"/>
      <scheme val="minor"/>
    </font>
    <font>
      <sz val="12.5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.5"/>
      <color theme="3"/>
      <name val="맑은 고딕"/>
      <family val="2"/>
      <charset val="129"/>
      <scheme val="minor"/>
    </font>
    <font>
      <sz val="12.5"/>
      <color theme="3"/>
      <name val="맑은 고딕"/>
      <family val="3"/>
      <charset val="129"/>
      <scheme val="minor"/>
    </font>
    <font>
      <sz val="13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63377788628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41" fontId="7" fillId="3" borderId="11" xfId="1" applyFont="1" applyFill="1" applyBorder="1" applyAlignment="1">
      <alignment horizontal="center" vertical="center"/>
    </xf>
    <xf numFmtId="41" fontId="7" fillId="3" borderId="12" xfId="1" applyFont="1" applyFill="1" applyBorder="1" applyAlignment="1">
      <alignment horizontal="center" vertical="center"/>
    </xf>
    <xf numFmtId="41" fontId="7" fillId="3" borderId="1" xfId="1" applyFont="1" applyFill="1" applyBorder="1" applyAlignment="1">
      <alignment horizontal="center" vertical="center"/>
    </xf>
    <xf numFmtId="41" fontId="7" fillId="3" borderId="4" xfId="1" applyFont="1" applyFill="1" applyBorder="1" applyAlignment="1">
      <alignment horizontal="center" vertical="center"/>
    </xf>
    <xf numFmtId="41" fontId="7" fillId="3" borderId="6" xfId="1" applyFont="1" applyFill="1" applyBorder="1" applyAlignment="1">
      <alignment horizontal="center" vertical="center"/>
    </xf>
    <xf numFmtId="41" fontId="7" fillId="3" borderId="7" xfId="1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41" fontId="3" fillId="2" borderId="20" xfId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41" fontId="7" fillId="3" borderId="11" xfId="0" applyNumberFormat="1" applyFont="1" applyFill="1" applyBorder="1">
      <alignment vertical="center"/>
    </xf>
    <xf numFmtId="41" fontId="7" fillId="3" borderId="12" xfId="0" applyNumberFormat="1" applyFont="1" applyFill="1" applyBorder="1">
      <alignment vertical="center"/>
    </xf>
    <xf numFmtId="41" fontId="7" fillId="3" borderId="1" xfId="0" applyNumberFormat="1" applyFont="1" applyFill="1" applyBorder="1">
      <alignment vertical="center"/>
    </xf>
    <xf numFmtId="41" fontId="7" fillId="3" borderId="4" xfId="0" applyNumberFormat="1" applyFont="1" applyFill="1" applyBorder="1">
      <alignment vertical="center"/>
    </xf>
    <xf numFmtId="41" fontId="7" fillId="3" borderId="6" xfId="0" applyNumberFormat="1" applyFont="1" applyFill="1" applyBorder="1">
      <alignment vertical="center"/>
    </xf>
    <xf numFmtId="41" fontId="7" fillId="3" borderId="7" xfId="0" applyNumberFormat="1" applyFont="1" applyFill="1" applyBorder="1">
      <alignment vertical="center"/>
    </xf>
    <xf numFmtId="0" fontId="8" fillId="0" borderId="10" xfId="0" applyFont="1" applyBorder="1" applyAlignment="1">
      <alignment horizontal="center" vertical="center"/>
    </xf>
    <xf numFmtId="41" fontId="9" fillId="0" borderId="11" xfId="1" applyNumberFormat="1" applyFont="1" applyBorder="1">
      <alignment vertical="center"/>
    </xf>
    <xf numFmtId="41" fontId="9" fillId="0" borderId="11" xfId="0" applyNumberFormat="1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41" fontId="9" fillId="0" borderId="1" xfId="1" applyNumberFormat="1" applyFont="1" applyBorder="1">
      <alignment vertical="center"/>
    </xf>
    <xf numFmtId="41" fontId="9" fillId="0" borderId="1" xfId="0" applyNumberFormat="1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1" fontId="9" fillId="0" borderId="6" xfId="1" applyNumberFormat="1" applyFont="1" applyBorder="1">
      <alignment vertical="center"/>
    </xf>
    <xf numFmtId="41" fontId="9" fillId="0" borderId="6" xfId="0" applyNumberFormat="1" applyFont="1" applyBorder="1">
      <alignment vertical="center"/>
    </xf>
    <xf numFmtId="41" fontId="9" fillId="0" borderId="11" xfId="1" applyFont="1" applyBorder="1">
      <alignment vertical="center"/>
    </xf>
    <xf numFmtId="41" fontId="9" fillId="0" borderId="1" xfId="1" applyFont="1" applyBorder="1">
      <alignment vertical="center"/>
    </xf>
    <xf numFmtId="41" fontId="9" fillId="0" borderId="6" xfId="1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41" fontId="9" fillId="0" borderId="11" xfId="1" applyFont="1" applyBorder="1" applyAlignment="1">
      <alignment horizontal="center" vertical="center"/>
    </xf>
    <xf numFmtId="41" fontId="9" fillId="0" borderId="11" xfId="0" applyNumberFormat="1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41" fontId="9" fillId="0" borderId="1" xfId="0" applyNumberFormat="1" applyFont="1" applyBorder="1" applyAlignment="1">
      <alignment horizontal="center" vertical="center"/>
    </xf>
    <xf numFmtId="41" fontId="9" fillId="0" borderId="6" xfId="1" applyFont="1" applyBorder="1" applyAlignment="1">
      <alignment horizontal="center" vertical="center"/>
    </xf>
    <xf numFmtId="41" fontId="9" fillId="0" borderId="6" xfId="0" applyNumberFormat="1" applyFont="1" applyBorder="1" applyAlignment="1">
      <alignment horizontal="center" vertical="center"/>
    </xf>
    <xf numFmtId="41" fontId="9" fillId="0" borderId="13" xfId="1" applyFont="1" applyBorder="1">
      <alignment vertical="center"/>
    </xf>
    <xf numFmtId="41" fontId="9" fillId="0" borderId="14" xfId="1" applyFont="1" applyBorder="1">
      <alignment vertical="center"/>
    </xf>
    <xf numFmtId="41" fontId="9" fillId="0" borderId="15" xfId="1" applyFont="1" applyBorder="1">
      <alignment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9" fontId="9" fillId="0" borderId="23" xfId="2" applyNumberFormat="1" applyFont="1" applyBorder="1" applyAlignment="1">
      <alignment horizontal="center" vertical="center"/>
    </xf>
    <xf numFmtId="9" fontId="9" fillId="0" borderId="12" xfId="2" applyNumberFormat="1" applyFont="1" applyBorder="1" applyAlignment="1">
      <alignment horizontal="center" vertical="center"/>
    </xf>
    <xf numFmtId="9" fontId="9" fillId="0" borderId="8" xfId="2" applyNumberFormat="1" applyFont="1" applyBorder="1" applyAlignment="1">
      <alignment horizontal="center" vertical="center"/>
    </xf>
    <xf numFmtId="10" fontId="9" fillId="0" borderId="4" xfId="2" applyNumberFormat="1" applyFont="1" applyBorder="1" applyAlignment="1">
      <alignment horizontal="center" vertical="center"/>
    </xf>
    <xf numFmtId="9" fontId="9" fillId="0" borderId="9" xfId="2" applyNumberFormat="1" applyFont="1" applyBorder="1" applyAlignment="1">
      <alignment horizontal="center" vertical="center"/>
    </xf>
    <xf numFmtId="9" fontId="9" fillId="0" borderId="15" xfId="2" applyNumberFormat="1" applyFont="1" applyBorder="1" applyAlignment="1">
      <alignment horizontal="center" vertical="center"/>
    </xf>
    <xf numFmtId="41" fontId="7" fillId="3" borderId="11" xfId="1" applyFont="1" applyFill="1" applyBorder="1">
      <alignment vertical="center"/>
    </xf>
    <xf numFmtId="41" fontId="7" fillId="3" borderId="12" xfId="1" applyFont="1" applyFill="1" applyBorder="1">
      <alignment vertical="center"/>
    </xf>
    <xf numFmtId="41" fontId="7" fillId="3" borderId="1" xfId="1" applyFont="1" applyFill="1" applyBorder="1">
      <alignment vertical="center"/>
    </xf>
    <xf numFmtId="41" fontId="7" fillId="3" borderId="4" xfId="1" applyFont="1" applyFill="1" applyBorder="1">
      <alignment vertical="center"/>
    </xf>
    <xf numFmtId="41" fontId="7" fillId="3" borderId="6" xfId="1" applyFont="1" applyFill="1" applyBorder="1">
      <alignment vertical="center"/>
    </xf>
    <xf numFmtId="41" fontId="7" fillId="3" borderId="7" xfId="1" applyFont="1" applyFill="1" applyBorder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/>
    </xf>
    <xf numFmtId="41" fontId="13" fillId="4" borderId="11" xfId="1" applyNumberFormat="1" applyFont="1" applyFill="1" applyBorder="1">
      <alignment vertical="center"/>
    </xf>
    <xf numFmtId="41" fontId="13" fillId="4" borderId="11" xfId="0" applyNumberFormat="1" applyFont="1" applyFill="1" applyBorder="1" applyAlignment="1">
      <alignment horizontal="center" vertical="center"/>
    </xf>
    <xf numFmtId="41" fontId="13" fillId="4" borderId="11" xfId="0" applyNumberFormat="1" applyFont="1" applyFill="1" applyBorder="1">
      <alignment vertical="center"/>
    </xf>
    <xf numFmtId="0" fontId="13" fillId="4" borderId="3" xfId="0" applyFont="1" applyFill="1" applyBorder="1" applyAlignment="1">
      <alignment horizontal="center" vertical="center"/>
    </xf>
    <xf numFmtId="41" fontId="13" fillId="4" borderId="1" xfId="1" applyNumberFormat="1" applyFont="1" applyFill="1" applyBorder="1">
      <alignment vertical="center"/>
    </xf>
    <xf numFmtId="41" fontId="13" fillId="4" borderId="1" xfId="0" applyNumberFormat="1" applyFont="1" applyFill="1" applyBorder="1" applyAlignment="1">
      <alignment horizontal="center" vertical="center"/>
    </xf>
    <xf numFmtId="41" fontId="13" fillId="4" borderId="1" xfId="0" applyNumberFormat="1" applyFont="1" applyFill="1" applyBorder="1">
      <alignment vertical="center"/>
    </xf>
    <xf numFmtId="0" fontId="13" fillId="4" borderId="5" xfId="0" applyFont="1" applyFill="1" applyBorder="1" applyAlignment="1">
      <alignment horizontal="center" vertical="center"/>
    </xf>
    <xf numFmtId="41" fontId="13" fillId="4" borderId="6" xfId="1" applyNumberFormat="1" applyFont="1" applyFill="1" applyBorder="1">
      <alignment vertical="center"/>
    </xf>
    <xf numFmtId="41" fontId="13" fillId="4" borderId="6" xfId="0" applyNumberFormat="1" applyFont="1" applyFill="1" applyBorder="1" applyAlignment="1">
      <alignment horizontal="center" vertical="center"/>
    </xf>
    <xf numFmtId="41" fontId="13" fillId="4" borderId="6" xfId="0" applyNumberFormat="1" applyFont="1" applyFill="1" applyBorder="1">
      <alignment vertical="center"/>
    </xf>
    <xf numFmtId="41" fontId="14" fillId="4" borderId="11" xfId="0" applyNumberFormat="1" applyFont="1" applyFill="1" applyBorder="1">
      <alignment vertical="center"/>
    </xf>
    <xf numFmtId="41" fontId="14" fillId="4" borderId="12" xfId="0" applyNumberFormat="1" applyFont="1" applyFill="1" applyBorder="1">
      <alignment vertical="center"/>
    </xf>
    <xf numFmtId="41" fontId="14" fillId="4" borderId="1" xfId="0" applyNumberFormat="1" applyFont="1" applyFill="1" applyBorder="1">
      <alignment vertical="center"/>
    </xf>
    <xf numFmtId="41" fontId="14" fillId="4" borderId="4" xfId="0" applyNumberFormat="1" applyFont="1" applyFill="1" applyBorder="1">
      <alignment vertical="center"/>
    </xf>
    <xf numFmtId="41" fontId="14" fillId="4" borderId="6" xfId="0" applyNumberFormat="1" applyFont="1" applyFill="1" applyBorder="1">
      <alignment vertical="center"/>
    </xf>
    <xf numFmtId="41" fontId="14" fillId="4" borderId="7" xfId="0" applyNumberFormat="1" applyFont="1" applyFill="1" applyBorder="1">
      <alignment vertical="center"/>
    </xf>
    <xf numFmtId="41" fontId="11" fillId="2" borderId="20" xfId="1" applyFont="1" applyFill="1" applyBorder="1" applyAlignment="1">
      <alignment horizontal="center" vertical="center" wrapText="1"/>
    </xf>
    <xf numFmtId="41" fontId="9" fillId="0" borderId="26" xfId="1" applyFont="1" applyBorder="1" applyAlignment="1">
      <alignment horizontal="center" vertical="center"/>
    </xf>
    <xf numFmtId="41" fontId="9" fillId="0" borderId="27" xfId="1" applyFont="1" applyBorder="1" applyAlignment="1">
      <alignment horizontal="center" vertical="center"/>
    </xf>
    <xf numFmtId="41" fontId="9" fillId="0" borderId="28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9" fillId="4" borderId="26" xfId="1" applyFont="1" applyFill="1" applyBorder="1" applyAlignment="1">
      <alignment horizontal="center" vertical="center"/>
    </xf>
    <xf numFmtId="41" fontId="9" fillId="4" borderId="27" xfId="1" applyFont="1" applyFill="1" applyBorder="1" applyAlignment="1">
      <alignment horizontal="center" vertical="center"/>
    </xf>
    <xf numFmtId="41" fontId="9" fillId="4" borderId="28" xfId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5"/>
  <sheetViews>
    <sheetView tabSelected="1" topLeftCell="A21" workbookViewId="0">
      <selection activeCell="G47" sqref="G47"/>
    </sheetView>
  </sheetViews>
  <sheetFormatPr defaultRowHeight="16.5" x14ac:dyDescent="0.3"/>
  <cols>
    <col min="1" max="1" width="10.875" bestFit="1" customWidth="1"/>
    <col min="2" max="2" width="13" customWidth="1"/>
    <col min="3" max="3" width="12.625" bestFit="1" customWidth="1"/>
    <col min="4" max="4" width="11.875" bestFit="1" customWidth="1"/>
    <col min="5" max="5" width="10.875" bestFit="1" customWidth="1"/>
    <col min="6" max="6" width="13" customWidth="1"/>
    <col min="7" max="7" width="11.625" customWidth="1"/>
    <col min="8" max="8" width="13.125" customWidth="1"/>
  </cols>
  <sheetData>
    <row r="2" spans="1:8" ht="26.25" x14ac:dyDescent="0.3">
      <c r="A2" s="87" t="s">
        <v>14</v>
      </c>
      <c r="B2" s="87"/>
      <c r="C2" s="87"/>
      <c r="D2" s="87"/>
      <c r="E2" s="87"/>
      <c r="F2" s="87"/>
      <c r="G2" s="87"/>
      <c r="H2" s="87"/>
    </row>
    <row r="3" spans="1:8" ht="17.25" thickBot="1" x14ac:dyDescent="0.35">
      <c r="H3" s="3" t="s">
        <v>40</v>
      </c>
    </row>
    <row r="4" spans="1:8" ht="33.75" thickBot="1" x14ac:dyDescent="0.35">
      <c r="A4" s="14" t="s">
        <v>17</v>
      </c>
      <c r="B4" s="15" t="s">
        <v>18</v>
      </c>
      <c r="C4" s="15" t="s">
        <v>28</v>
      </c>
      <c r="D4" s="16" t="s">
        <v>19</v>
      </c>
      <c r="E4" s="16" t="s">
        <v>20</v>
      </c>
      <c r="F4" s="17" t="s">
        <v>38</v>
      </c>
      <c r="G4" s="15" t="s">
        <v>21</v>
      </c>
      <c r="H4" s="18" t="s">
        <v>22</v>
      </c>
    </row>
    <row r="5" spans="1:8" ht="20.25" thickTop="1" x14ac:dyDescent="0.3">
      <c r="A5" s="37" t="s">
        <v>15</v>
      </c>
      <c r="B5" s="38">
        <v>29080</v>
      </c>
      <c r="C5" s="39">
        <f>B5*20</f>
        <v>581600</v>
      </c>
      <c r="D5" s="38">
        <f>C5*15%</f>
        <v>87240</v>
      </c>
      <c r="E5" s="38">
        <f>C5*7.5%</f>
        <v>43620</v>
      </c>
      <c r="F5" s="84">
        <f>3500*20</f>
        <v>70000</v>
      </c>
      <c r="G5" s="8">
        <f>D5+$F$5</f>
        <v>157240</v>
      </c>
      <c r="H5" s="9">
        <f>E5+$F$5</f>
        <v>113620</v>
      </c>
    </row>
    <row r="6" spans="1:8" ht="19.5" x14ac:dyDescent="0.3">
      <c r="A6" s="28" t="s">
        <v>16</v>
      </c>
      <c r="B6" s="40">
        <v>26920</v>
      </c>
      <c r="C6" s="41">
        <f>B6*20</f>
        <v>538400</v>
      </c>
      <c r="D6" s="40">
        <f t="shared" ref="D6:D9" si="0">C6*15%</f>
        <v>80760</v>
      </c>
      <c r="E6" s="40">
        <f t="shared" ref="E6:E9" si="1">C6*7.5%</f>
        <v>40380</v>
      </c>
      <c r="F6" s="85"/>
      <c r="G6" s="10">
        <f t="shared" ref="G6:G9" si="2">D6+$F$5</f>
        <v>150760</v>
      </c>
      <c r="H6" s="11">
        <f t="shared" ref="H6:H8" si="3">E6+$F$5</f>
        <v>110380</v>
      </c>
    </row>
    <row r="7" spans="1:8" ht="19.5" x14ac:dyDescent="0.3">
      <c r="A7" s="28" t="s">
        <v>2</v>
      </c>
      <c r="B7" s="40">
        <v>24850</v>
      </c>
      <c r="C7" s="41">
        <f>B7*20</f>
        <v>497000</v>
      </c>
      <c r="D7" s="40">
        <f t="shared" si="0"/>
        <v>74550</v>
      </c>
      <c r="E7" s="40">
        <f t="shared" si="1"/>
        <v>37275</v>
      </c>
      <c r="F7" s="85"/>
      <c r="G7" s="10">
        <f t="shared" si="2"/>
        <v>144550</v>
      </c>
      <c r="H7" s="11">
        <f t="shared" si="3"/>
        <v>107275</v>
      </c>
    </row>
    <row r="8" spans="1:8" ht="19.5" x14ac:dyDescent="0.3">
      <c r="A8" s="28" t="s">
        <v>3</v>
      </c>
      <c r="B8" s="40">
        <v>23720</v>
      </c>
      <c r="C8" s="41">
        <f>B8*20</f>
        <v>474400</v>
      </c>
      <c r="D8" s="40">
        <f t="shared" si="0"/>
        <v>71160</v>
      </c>
      <c r="E8" s="40">
        <f t="shared" si="1"/>
        <v>35580</v>
      </c>
      <c r="F8" s="85"/>
      <c r="G8" s="10">
        <f t="shared" si="2"/>
        <v>141160</v>
      </c>
      <c r="H8" s="11">
        <f t="shared" si="3"/>
        <v>105580</v>
      </c>
    </row>
    <row r="9" spans="1:8" ht="20.25" thickBot="1" x14ac:dyDescent="0.35">
      <c r="A9" s="31" t="s">
        <v>4</v>
      </c>
      <c r="B9" s="42">
        <v>22590</v>
      </c>
      <c r="C9" s="43">
        <f>B9*20</f>
        <v>451800</v>
      </c>
      <c r="D9" s="42">
        <f t="shared" si="0"/>
        <v>67770</v>
      </c>
      <c r="E9" s="42">
        <f t="shared" si="1"/>
        <v>33885</v>
      </c>
      <c r="F9" s="86"/>
      <c r="G9" s="12">
        <f t="shared" si="2"/>
        <v>137770</v>
      </c>
      <c r="H9" s="13">
        <f>E9+$F$5</f>
        <v>103885</v>
      </c>
    </row>
    <row r="10" spans="1:8" ht="9.9499999999999993" customHeight="1" thickBot="1" x14ac:dyDescent="0.35"/>
    <row r="11" spans="1:8" ht="33.75" thickBot="1" x14ac:dyDescent="0.35">
      <c r="A11" s="4" t="s">
        <v>0</v>
      </c>
      <c r="B11" s="5" t="s">
        <v>5</v>
      </c>
      <c r="C11" s="15" t="s">
        <v>28</v>
      </c>
      <c r="D11" s="6" t="s">
        <v>8</v>
      </c>
      <c r="E11" s="6" t="s">
        <v>9</v>
      </c>
      <c r="F11" s="17" t="s">
        <v>38</v>
      </c>
      <c r="G11" s="5" t="s">
        <v>10</v>
      </c>
      <c r="H11" s="7" t="s">
        <v>11</v>
      </c>
    </row>
    <row r="12" spans="1:8" ht="20.25" thickTop="1" x14ac:dyDescent="0.3">
      <c r="A12" s="25" t="s">
        <v>15</v>
      </c>
      <c r="B12" s="34">
        <v>38980</v>
      </c>
      <c r="C12" s="39">
        <f>B12*20</f>
        <v>779600</v>
      </c>
      <c r="D12" s="27">
        <f>C12*15%</f>
        <v>116940</v>
      </c>
      <c r="E12" s="27">
        <f>C12*7.5%</f>
        <v>58470</v>
      </c>
      <c r="F12" s="84">
        <f>3500*20</f>
        <v>70000</v>
      </c>
      <c r="G12" s="19">
        <f>D12+$F$12</f>
        <v>186940</v>
      </c>
      <c r="H12" s="20">
        <f>E12+$F$12</f>
        <v>128470</v>
      </c>
    </row>
    <row r="13" spans="1:8" ht="19.5" x14ac:dyDescent="0.3">
      <c r="A13" s="28" t="s">
        <v>16</v>
      </c>
      <c r="B13" s="35">
        <v>36110</v>
      </c>
      <c r="C13" s="41">
        <f>B13*20</f>
        <v>722200</v>
      </c>
      <c r="D13" s="30">
        <f t="shared" ref="D13:D16" si="4">C13*15%</f>
        <v>108330</v>
      </c>
      <c r="E13" s="30">
        <f t="shared" ref="E13:E15" si="5">C13*7.5%</f>
        <v>54165</v>
      </c>
      <c r="F13" s="85"/>
      <c r="G13" s="21">
        <f t="shared" ref="G13:G16" si="6">D13+$F$12</f>
        <v>178330</v>
      </c>
      <c r="H13" s="22">
        <f t="shared" ref="H13:H16" si="7">E13+$F$12</f>
        <v>124165</v>
      </c>
    </row>
    <row r="14" spans="1:8" ht="19.5" x14ac:dyDescent="0.3">
      <c r="A14" s="28" t="s">
        <v>2</v>
      </c>
      <c r="B14" s="35">
        <v>33330</v>
      </c>
      <c r="C14" s="41">
        <f>B14*20</f>
        <v>666600</v>
      </c>
      <c r="D14" s="30">
        <f t="shared" si="4"/>
        <v>99990</v>
      </c>
      <c r="E14" s="30">
        <f t="shared" si="5"/>
        <v>49995</v>
      </c>
      <c r="F14" s="85"/>
      <c r="G14" s="21">
        <f t="shared" si="6"/>
        <v>169990</v>
      </c>
      <c r="H14" s="22">
        <f t="shared" si="7"/>
        <v>119995</v>
      </c>
    </row>
    <row r="15" spans="1:8" ht="19.5" x14ac:dyDescent="0.3">
      <c r="A15" s="28" t="s">
        <v>3</v>
      </c>
      <c r="B15" s="35">
        <v>32200</v>
      </c>
      <c r="C15" s="41">
        <f>B15*20</f>
        <v>644000</v>
      </c>
      <c r="D15" s="30">
        <f t="shared" si="4"/>
        <v>96600</v>
      </c>
      <c r="E15" s="30">
        <f t="shared" si="5"/>
        <v>48300</v>
      </c>
      <c r="F15" s="85"/>
      <c r="G15" s="21">
        <f t="shared" si="6"/>
        <v>166600</v>
      </c>
      <c r="H15" s="22">
        <f t="shared" si="7"/>
        <v>118300</v>
      </c>
    </row>
    <row r="16" spans="1:8" ht="20.25" thickBot="1" x14ac:dyDescent="0.35">
      <c r="A16" s="31" t="s">
        <v>4</v>
      </c>
      <c r="B16" s="36">
        <v>31060</v>
      </c>
      <c r="C16" s="43">
        <f>B16*20</f>
        <v>621200</v>
      </c>
      <c r="D16" s="33">
        <f t="shared" si="4"/>
        <v>93180</v>
      </c>
      <c r="E16" s="33">
        <f>C16*7.5%</f>
        <v>46590</v>
      </c>
      <c r="F16" s="86"/>
      <c r="G16" s="23">
        <f t="shared" si="6"/>
        <v>163180</v>
      </c>
      <c r="H16" s="24">
        <f t="shared" si="7"/>
        <v>116590</v>
      </c>
    </row>
    <row r="17" spans="1:8" ht="9.9499999999999993" customHeight="1" thickBot="1" x14ac:dyDescent="0.35"/>
    <row r="18" spans="1:8" ht="33.75" thickBot="1" x14ac:dyDescent="0.35">
      <c r="A18" s="61" t="s">
        <v>29</v>
      </c>
      <c r="B18" s="62" t="s">
        <v>30</v>
      </c>
      <c r="C18" s="62" t="s">
        <v>31</v>
      </c>
      <c r="D18" s="63" t="s">
        <v>32</v>
      </c>
      <c r="E18" s="63" t="s">
        <v>33</v>
      </c>
      <c r="F18" s="83" t="s">
        <v>38</v>
      </c>
      <c r="G18" s="62" t="s">
        <v>34</v>
      </c>
      <c r="H18" s="64" t="s">
        <v>35</v>
      </c>
    </row>
    <row r="19" spans="1:8" ht="20.25" thickTop="1" x14ac:dyDescent="0.3">
      <c r="A19" s="65" t="s">
        <v>36</v>
      </c>
      <c r="B19" s="66">
        <v>48490</v>
      </c>
      <c r="C19" s="67">
        <f>B19*20</f>
        <v>969800</v>
      </c>
      <c r="D19" s="68">
        <f>C19*15%</f>
        <v>145470</v>
      </c>
      <c r="E19" s="68">
        <f>C19*7.5%</f>
        <v>72735</v>
      </c>
      <c r="F19" s="88">
        <f>3500*20</f>
        <v>70000</v>
      </c>
      <c r="G19" s="77">
        <f>D19+$F$19</f>
        <v>215470</v>
      </c>
      <c r="H19" s="78">
        <f>E19+$F$19</f>
        <v>142735</v>
      </c>
    </row>
    <row r="20" spans="1:8" ht="19.5" x14ac:dyDescent="0.3">
      <c r="A20" s="69" t="s">
        <v>37</v>
      </c>
      <c r="B20" s="70">
        <v>44920</v>
      </c>
      <c r="C20" s="71">
        <f>B20*20</f>
        <v>898400</v>
      </c>
      <c r="D20" s="72">
        <f t="shared" ref="D20:D23" si="8">C20*15%</f>
        <v>134760</v>
      </c>
      <c r="E20" s="72">
        <f t="shared" ref="E20:E23" si="9">C20*7.5%</f>
        <v>67380</v>
      </c>
      <c r="F20" s="89"/>
      <c r="G20" s="79">
        <f t="shared" ref="G20:G23" si="10">D20+$F$19</f>
        <v>204760</v>
      </c>
      <c r="H20" s="80">
        <f t="shared" ref="H20:H23" si="11">E20+$F$19</f>
        <v>137380</v>
      </c>
    </row>
    <row r="21" spans="1:8" ht="19.5" x14ac:dyDescent="0.3">
      <c r="A21" s="69" t="s">
        <v>2</v>
      </c>
      <c r="B21" s="70">
        <v>41470</v>
      </c>
      <c r="C21" s="71">
        <f>B21*20</f>
        <v>829400</v>
      </c>
      <c r="D21" s="72">
        <f t="shared" si="8"/>
        <v>124410</v>
      </c>
      <c r="E21" s="72">
        <f t="shared" si="9"/>
        <v>62205</v>
      </c>
      <c r="F21" s="89"/>
      <c r="G21" s="79">
        <f t="shared" si="10"/>
        <v>194410</v>
      </c>
      <c r="H21" s="80">
        <f t="shared" si="11"/>
        <v>132205</v>
      </c>
    </row>
    <row r="22" spans="1:8" ht="19.5" x14ac:dyDescent="0.3">
      <c r="A22" s="69" t="s">
        <v>3</v>
      </c>
      <c r="B22" s="70">
        <v>40340</v>
      </c>
      <c r="C22" s="71">
        <f>B22*20</f>
        <v>806800</v>
      </c>
      <c r="D22" s="72">
        <f t="shared" si="8"/>
        <v>121020</v>
      </c>
      <c r="E22" s="72">
        <f t="shared" si="9"/>
        <v>60510</v>
      </c>
      <c r="F22" s="89"/>
      <c r="G22" s="79">
        <f t="shared" si="10"/>
        <v>191020</v>
      </c>
      <c r="H22" s="80">
        <f t="shared" si="11"/>
        <v>130510</v>
      </c>
    </row>
    <row r="23" spans="1:8" ht="20.25" thickBot="1" x14ac:dyDescent="0.35">
      <c r="A23" s="73" t="s">
        <v>4</v>
      </c>
      <c r="B23" s="74">
        <v>39190</v>
      </c>
      <c r="C23" s="75">
        <f>B23*20</f>
        <v>783800</v>
      </c>
      <c r="D23" s="76">
        <f t="shared" si="8"/>
        <v>117570</v>
      </c>
      <c r="E23" s="76">
        <f t="shared" si="9"/>
        <v>58785</v>
      </c>
      <c r="F23" s="90"/>
      <c r="G23" s="81">
        <f t="shared" si="10"/>
        <v>187570</v>
      </c>
      <c r="H23" s="82">
        <f t="shared" si="11"/>
        <v>128785</v>
      </c>
    </row>
    <row r="24" spans="1:8" ht="9.9499999999999993" customHeight="1" thickBot="1" x14ac:dyDescent="0.35"/>
    <row r="25" spans="1:8" ht="33.75" thickBot="1" x14ac:dyDescent="0.35">
      <c r="A25" s="4" t="s">
        <v>0</v>
      </c>
      <c r="B25" s="5" t="s">
        <v>6</v>
      </c>
      <c r="C25" s="15" t="s">
        <v>28</v>
      </c>
      <c r="D25" s="6" t="s">
        <v>39</v>
      </c>
      <c r="E25" s="6" t="s">
        <v>9</v>
      </c>
      <c r="F25" s="17" t="s">
        <v>38</v>
      </c>
      <c r="G25" s="5" t="s">
        <v>10</v>
      </c>
      <c r="H25" s="7" t="s">
        <v>11</v>
      </c>
    </row>
    <row r="26" spans="1:8" ht="20.25" thickTop="1" x14ac:dyDescent="0.3">
      <c r="A26" s="25" t="s">
        <v>15</v>
      </c>
      <c r="B26" s="34">
        <v>53420</v>
      </c>
      <c r="C26" s="39">
        <f>B26*20</f>
        <v>1068400</v>
      </c>
      <c r="D26" s="34">
        <f>C26*15%</f>
        <v>160260</v>
      </c>
      <c r="E26" s="34">
        <f>C26*7.5%</f>
        <v>80130</v>
      </c>
      <c r="F26" s="84">
        <f>3500*20</f>
        <v>70000</v>
      </c>
      <c r="G26" s="55">
        <f>D26+$F$26</f>
        <v>230260</v>
      </c>
      <c r="H26" s="56">
        <f>E26+$F$26</f>
        <v>150130</v>
      </c>
    </row>
    <row r="27" spans="1:8" ht="19.5" x14ac:dyDescent="0.3">
      <c r="A27" s="28" t="s">
        <v>16</v>
      </c>
      <c r="B27" s="35">
        <v>49480</v>
      </c>
      <c r="C27" s="41">
        <f>B27*20</f>
        <v>989600</v>
      </c>
      <c r="D27" s="35">
        <f t="shared" ref="D27:D30" si="12">C27*15%</f>
        <v>148440</v>
      </c>
      <c r="E27" s="35">
        <f t="shared" ref="E27:E30" si="13">C27*7.5%</f>
        <v>74220</v>
      </c>
      <c r="F27" s="85"/>
      <c r="G27" s="57">
        <f t="shared" ref="G27:G30" si="14">D27+$F$26</f>
        <v>218440</v>
      </c>
      <c r="H27" s="58">
        <f>E27+$F$26</f>
        <v>144220</v>
      </c>
    </row>
    <row r="28" spans="1:8" ht="19.5" x14ac:dyDescent="0.3">
      <c r="A28" s="28" t="s">
        <v>2</v>
      </c>
      <c r="B28" s="35">
        <v>45720</v>
      </c>
      <c r="C28" s="41">
        <f>B28*20</f>
        <v>914400</v>
      </c>
      <c r="D28" s="35">
        <f t="shared" si="12"/>
        <v>137160</v>
      </c>
      <c r="E28" s="35">
        <f t="shared" si="13"/>
        <v>68580</v>
      </c>
      <c r="F28" s="85"/>
      <c r="G28" s="57">
        <f t="shared" si="14"/>
        <v>207160</v>
      </c>
      <c r="H28" s="58">
        <f>E28+$F$26</f>
        <v>138580</v>
      </c>
    </row>
    <row r="29" spans="1:8" ht="19.5" x14ac:dyDescent="0.3">
      <c r="A29" s="28" t="s">
        <v>3</v>
      </c>
      <c r="B29" s="35">
        <v>44570</v>
      </c>
      <c r="C29" s="41">
        <f>B29*20</f>
        <v>891400</v>
      </c>
      <c r="D29" s="35">
        <f t="shared" si="12"/>
        <v>133710</v>
      </c>
      <c r="E29" s="35">
        <f t="shared" si="13"/>
        <v>66855</v>
      </c>
      <c r="F29" s="85"/>
      <c r="G29" s="57">
        <f t="shared" si="14"/>
        <v>203710</v>
      </c>
      <c r="H29" s="58">
        <f>E29+$F$26</f>
        <v>136855</v>
      </c>
    </row>
    <row r="30" spans="1:8" ht="20.25" thickBot="1" x14ac:dyDescent="0.35">
      <c r="A30" s="31" t="s">
        <v>4</v>
      </c>
      <c r="B30" s="36">
        <v>43430</v>
      </c>
      <c r="C30" s="43">
        <f>B30*20</f>
        <v>868600</v>
      </c>
      <c r="D30" s="36">
        <f t="shared" si="12"/>
        <v>130290</v>
      </c>
      <c r="E30" s="36">
        <f t="shared" si="13"/>
        <v>65145</v>
      </c>
      <c r="F30" s="86"/>
      <c r="G30" s="59">
        <f t="shared" si="14"/>
        <v>200290</v>
      </c>
      <c r="H30" s="60">
        <f>E30+$F$26</f>
        <v>135145</v>
      </c>
    </row>
    <row r="31" spans="1:8" ht="9.9499999999999993" customHeight="1" thickBot="1" x14ac:dyDescent="0.35"/>
    <row r="32" spans="1:8" ht="33.75" thickBot="1" x14ac:dyDescent="0.35">
      <c r="A32" s="4" t="s">
        <v>0</v>
      </c>
      <c r="B32" s="5" t="s">
        <v>7</v>
      </c>
      <c r="C32" s="15" t="s">
        <v>28</v>
      </c>
      <c r="D32" s="6" t="s">
        <v>8</v>
      </c>
      <c r="E32" s="6" t="s">
        <v>9</v>
      </c>
      <c r="F32" s="17" t="s">
        <v>38</v>
      </c>
      <c r="G32" s="5" t="s">
        <v>10</v>
      </c>
      <c r="H32" s="7" t="s">
        <v>11</v>
      </c>
    </row>
    <row r="33" spans="1:8" ht="20.25" thickTop="1" x14ac:dyDescent="0.3">
      <c r="A33" s="25" t="s">
        <v>15</v>
      </c>
      <c r="B33" s="26">
        <v>57280</v>
      </c>
      <c r="C33" s="39">
        <f>B33*20</f>
        <v>1145600</v>
      </c>
      <c r="D33" s="27">
        <f>C33*15%</f>
        <v>171840</v>
      </c>
      <c r="E33" s="27">
        <f>C33*7.5%</f>
        <v>85920</v>
      </c>
      <c r="F33" s="84">
        <f>3500*20</f>
        <v>70000</v>
      </c>
      <c r="G33" s="19">
        <f>D33+$F$33</f>
        <v>241840</v>
      </c>
      <c r="H33" s="20">
        <f>E33+$F$33</f>
        <v>155920</v>
      </c>
    </row>
    <row r="34" spans="1:8" ht="19.5" x14ac:dyDescent="0.3">
      <c r="A34" s="28" t="s">
        <v>16</v>
      </c>
      <c r="B34" s="29">
        <v>53070</v>
      </c>
      <c r="C34" s="41">
        <f>B34*20</f>
        <v>1061400</v>
      </c>
      <c r="D34" s="30">
        <f t="shared" ref="D34:D37" si="15">C34*15%</f>
        <v>159210</v>
      </c>
      <c r="E34" s="30">
        <f t="shared" ref="E34:E37" si="16">C34*7.5%</f>
        <v>79605</v>
      </c>
      <c r="F34" s="85"/>
      <c r="G34" s="21">
        <f t="shared" ref="G34:G37" si="17">D34+$F$33</f>
        <v>229210</v>
      </c>
      <c r="H34" s="22">
        <f t="shared" ref="H34:H37" si="18">E34+$F$33</f>
        <v>149605</v>
      </c>
    </row>
    <row r="35" spans="1:8" ht="19.5" x14ac:dyDescent="0.3">
      <c r="A35" s="28" t="s">
        <v>2</v>
      </c>
      <c r="B35" s="29">
        <v>49030</v>
      </c>
      <c r="C35" s="41">
        <f>B35*20</f>
        <v>980600</v>
      </c>
      <c r="D35" s="30">
        <f t="shared" si="15"/>
        <v>147090</v>
      </c>
      <c r="E35" s="30">
        <f t="shared" si="16"/>
        <v>73545</v>
      </c>
      <c r="F35" s="85"/>
      <c r="G35" s="21">
        <f t="shared" si="17"/>
        <v>217090</v>
      </c>
      <c r="H35" s="22">
        <f t="shared" si="18"/>
        <v>143545</v>
      </c>
    </row>
    <row r="36" spans="1:8" ht="19.5" x14ac:dyDescent="0.3">
      <c r="A36" s="28" t="s">
        <v>3</v>
      </c>
      <c r="B36" s="29">
        <v>47890</v>
      </c>
      <c r="C36" s="41">
        <f>B36*20</f>
        <v>957800</v>
      </c>
      <c r="D36" s="30">
        <f t="shared" si="15"/>
        <v>143670</v>
      </c>
      <c r="E36" s="30">
        <f t="shared" si="16"/>
        <v>71835</v>
      </c>
      <c r="F36" s="85"/>
      <c r="G36" s="21">
        <f t="shared" si="17"/>
        <v>213670</v>
      </c>
      <c r="H36" s="22">
        <f t="shared" si="18"/>
        <v>141835</v>
      </c>
    </row>
    <row r="37" spans="1:8" ht="20.25" thickBot="1" x14ac:dyDescent="0.35">
      <c r="A37" s="31" t="s">
        <v>4</v>
      </c>
      <c r="B37" s="32">
        <v>46750</v>
      </c>
      <c r="C37" s="43">
        <f>B37*20</f>
        <v>935000</v>
      </c>
      <c r="D37" s="33">
        <f t="shared" si="15"/>
        <v>140250</v>
      </c>
      <c r="E37" s="33">
        <f t="shared" si="16"/>
        <v>70125</v>
      </c>
      <c r="F37" s="86"/>
      <c r="G37" s="23">
        <f t="shared" si="17"/>
        <v>210250</v>
      </c>
      <c r="H37" s="24">
        <f t="shared" si="18"/>
        <v>140125</v>
      </c>
    </row>
    <row r="38" spans="1:8" ht="9.9499999999999993" customHeight="1" x14ac:dyDescent="0.3"/>
    <row r="39" spans="1:8" ht="9.9499999999999993" customHeight="1" x14ac:dyDescent="0.3"/>
    <row r="40" spans="1:8" ht="24.75" thickBot="1" x14ac:dyDescent="0.35">
      <c r="A40" s="95" t="s">
        <v>13</v>
      </c>
      <c r="B40" s="95"/>
      <c r="C40" s="95"/>
      <c r="D40" s="2"/>
      <c r="E40" s="95" t="s">
        <v>12</v>
      </c>
      <c r="F40" s="95"/>
      <c r="G40" s="95"/>
      <c r="H40" s="95"/>
    </row>
    <row r="41" spans="1:8" ht="20.25" thickBot="1" x14ac:dyDescent="0.35">
      <c r="A41" s="100" t="s">
        <v>15</v>
      </c>
      <c r="B41" s="101"/>
      <c r="C41" s="44">
        <v>1245400</v>
      </c>
      <c r="D41" s="1"/>
      <c r="E41" s="96" t="s">
        <v>17</v>
      </c>
      <c r="F41" s="97"/>
      <c r="G41" s="47" t="s">
        <v>23</v>
      </c>
      <c r="H41" s="48" t="s">
        <v>24</v>
      </c>
    </row>
    <row r="42" spans="1:8" ht="20.25" thickTop="1" x14ac:dyDescent="0.3">
      <c r="A42" s="91" t="s">
        <v>1</v>
      </c>
      <c r="B42" s="92"/>
      <c r="C42" s="45">
        <v>1100800</v>
      </c>
      <c r="D42" s="1"/>
      <c r="E42" s="98" t="s">
        <v>25</v>
      </c>
      <c r="F42" s="99"/>
      <c r="G42" s="49">
        <v>0.2</v>
      </c>
      <c r="H42" s="50">
        <v>0.15</v>
      </c>
    </row>
    <row r="43" spans="1:8" ht="19.5" x14ac:dyDescent="0.3">
      <c r="A43" s="91" t="s">
        <v>2</v>
      </c>
      <c r="B43" s="92"/>
      <c r="C43" s="45">
        <v>1031700</v>
      </c>
      <c r="D43" s="1"/>
      <c r="E43" s="91" t="s">
        <v>26</v>
      </c>
      <c r="F43" s="92"/>
      <c r="G43" s="51">
        <v>0.1</v>
      </c>
      <c r="H43" s="52">
        <v>7.4999999999999997E-2</v>
      </c>
    </row>
    <row r="44" spans="1:8" ht="20.25" thickBot="1" x14ac:dyDescent="0.35">
      <c r="A44" s="91" t="s">
        <v>3</v>
      </c>
      <c r="B44" s="92"/>
      <c r="C44" s="45">
        <v>971900</v>
      </c>
      <c r="E44" s="93" t="s">
        <v>27</v>
      </c>
      <c r="F44" s="94"/>
      <c r="G44" s="53">
        <v>0</v>
      </c>
      <c r="H44" s="54">
        <v>0</v>
      </c>
    </row>
    <row r="45" spans="1:8" ht="20.25" thickBot="1" x14ac:dyDescent="0.35">
      <c r="A45" s="93" t="s">
        <v>4</v>
      </c>
      <c r="B45" s="94"/>
      <c r="C45" s="46">
        <v>830400</v>
      </c>
    </row>
  </sheetData>
  <mergeCells count="17">
    <mergeCell ref="A43:B43"/>
    <mergeCell ref="A44:B44"/>
    <mergeCell ref="A45:B45"/>
    <mergeCell ref="A40:C40"/>
    <mergeCell ref="E40:H40"/>
    <mergeCell ref="E41:F41"/>
    <mergeCell ref="E42:F42"/>
    <mergeCell ref="E43:F43"/>
    <mergeCell ref="E44:F44"/>
    <mergeCell ref="A41:B41"/>
    <mergeCell ref="A42:B42"/>
    <mergeCell ref="F33:F37"/>
    <mergeCell ref="A2:H2"/>
    <mergeCell ref="F5:F9"/>
    <mergeCell ref="F12:F16"/>
    <mergeCell ref="F19:F23"/>
    <mergeCell ref="F26:F30"/>
  </mergeCells>
  <phoneticPr fontId="2" type="noConversion"/>
  <printOptions verticalCentered="1"/>
  <pageMargins left="0.89" right="0.70866141732283472" top="0.74803149606299213" bottom="0.74803149606299213" header="0.31496062992125984" footer="0.31496062992125984"/>
  <pageSetup paperSize="9" scale="8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Lee환규</cp:lastModifiedBy>
  <cp:lastPrinted>2016-12-26T00:09:40Z</cp:lastPrinted>
  <dcterms:created xsi:type="dcterms:W3CDTF">2014-07-26T00:37:55Z</dcterms:created>
  <dcterms:modified xsi:type="dcterms:W3CDTF">2016-12-30T10:26:30Z</dcterms:modified>
</cp:coreProperties>
</file>