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Sheet1!$A$1:$H$23</definedName>
  </definedNames>
  <calcPr calcId="144525"/>
</workbook>
</file>

<file path=xl/calcChain.xml><?xml version="1.0" encoding="utf-8"?>
<calcChain xmlns="http://schemas.openxmlformats.org/spreadsheetml/2006/main">
  <c r="N14" i="1" l="1"/>
  <c r="N15" i="1"/>
  <c r="N16" i="1"/>
  <c r="N17" i="1"/>
  <c r="N18" i="1"/>
  <c r="N19" i="1"/>
  <c r="N20" i="1"/>
  <c r="N21" i="1"/>
  <c r="N22" i="1"/>
  <c r="N13" i="1"/>
  <c r="E14" i="1"/>
  <c r="E15" i="1"/>
  <c r="E16" i="1"/>
  <c r="E17" i="1"/>
  <c r="E18" i="1"/>
  <c r="E19" i="1"/>
  <c r="E20" i="1"/>
  <c r="E21" i="1"/>
  <c r="E22" i="1"/>
  <c r="E13" i="1"/>
  <c r="L14" i="1"/>
  <c r="L15" i="1"/>
  <c r="L16" i="1"/>
  <c r="L17" i="1"/>
  <c r="L18" i="1"/>
  <c r="L19" i="1"/>
  <c r="L20" i="1"/>
  <c r="L21" i="1"/>
  <c r="L22" i="1"/>
  <c r="L13" i="1"/>
  <c r="D15" i="1"/>
  <c r="D16" i="1"/>
  <c r="D17" i="1"/>
  <c r="D18" i="1"/>
  <c r="D19" i="1"/>
  <c r="D20" i="1"/>
  <c r="D21" i="1"/>
  <c r="D22" i="1"/>
  <c r="D14" i="1"/>
  <c r="D13" i="1"/>
  <c r="J14" i="1"/>
  <c r="J15" i="1"/>
  <c r="J16" i="1"/>
  <c r="J17" i="1"/>
  <c r="J18" i="1"/>
  <c r="J19" i="1"/>
  <c r="J20" i="1"/>
  <c r="J21" i="1"/>
  <c r="J22" i="1"/>
  <c r="J13" i="1"/>
  <c r="G14" i="1"/>
  <c r="H14" i="1"/>
  <c r="G15" i="1"/>
  <c r="H15" i="1"/>
  <c r="G16" i="1"/>
  <c r="H16" i="1"/>
  <c r="G17" i="1"/>
  <c r="H17" i="1"/>
  <c r="G18" i="1"/>
  <c r="H18" i="1"/>
  <c r="G19" i="1"/>
  <c r="H19" i="1"/>
  <c r="G20" i="1"/>
  <c r="H20" i="1"/>
  <c r="G21" i="1"/>
  <c r="H21" i="1"/>
  <c r="G22" i="1"/>
  <c r="H22" i="1"/>
  <c r="H13" i="1"/>
  <c r="G13" i="1"/>
</calcChain>
</file>

<file path=xl/sharedStrings.xml><?xml version="1.0" encoding="utf-8"?>
<sst xmlns="http://schemas.openxmlformats.org/spreadsheetml/2006/main" count="28" uniqueCount="28">
  <si>
    <t>분류</t>
    <phoneticPr fontId="2" type="noConversion"/>
  </si>
  <si>
    <t>서비스시간</t>
    <phoneticPr fontId="2" type="noConversion"/>
  </si>
  <si>
    <t>금액</t>
    <phoneticPr fontId="2" type="noConversion"/>
  </si>
  <si>
    <t>가산(20%)
18-22시</t>
    <phoneticPr fontId="2" type="noConversion"/>
  </si>
  <si>
    <t>가산(30%)
22-06시</t>
    <phoneticPr fontId="2" type="noConversion"/>
  </si>
  <si>
    <t>본인부담금
-15%</t>
    <phoneticPr fontId="2" type="noConversion"/>
  </si>
  <si>
    <t>본인부담금
-9%</t>
    <phoneticPr fontId="2" type="noConversion"/>
  </si>
  <si>
    <t>본인부담금
-6%</t>
    <phoneticPr fontId="2" type="noConversion"/>
  </si>
  <si>
    <t>30분</t>
    <phoneticPr fontId="2" type="noConversion"/>
  </si>
  <si>
    <t>60분</t>
    <phoneticPr fontId="2" type="noConversion"/>
  </si>
  <si>
    <t>90분</t>
    <phoneticPr fontId="2" type="noConversion"/>
  </si>
  <si>
    <t>120분</t>
    <phoneticPr fontId="2" type="noConversion"/>
  </si>
  <si>
    <t>150분</t>
  </si>
  <si>
    <t>180분</t>
  </si>
  <si>
    <t>210분</t>
  </si>
  <si>
    <t>240분</t>
  </si>
  <si>
    <t>목욕(60분)</t>
    <phoneticPr fontId="2" type="noConversion"/>
  </si>
  <si>
    <t>목욕(차량60분)</t>
    <phoneticPr fontId="2" type="noConversion"/>
  </si>
  <si>
    <t>방문
요양</t>
    <phoneticPr fontId="2" type="noConversion"/>
  </si>
  <si>
    <t>방문
목욕</t>
    <phoneticPr fontId="2" type="noConversion"/>
  </si>
  <si>
    <t>재가급여
월
한도액</t>
    <phoneticPr fontId="2" type="noConversion"/>
  </si>
  <si>
    <t>등급별 월 한도</t>
    <phoneticPr fontId="2" type="noConversion"/>
  </si>
  <si>
    <t>1등급</t>
    <phoneticPr fontId="2" type="noConversion"/>
  </si>
  <si>
    <t>2등급</t>
    <phoneticPr fontId="2" type="noConversion"/>
  </si>
  <si>
    <t>3등급</t>
    <phoneticPr fontId="2" type="noConversion"/>
  </si>
  <si>
    <t>4등급</t>
    <phoneticPr fontId="2" type="noConversion"/>
  </si>
  <si>
    <t>5등급~
(치매특별등급)</t>
    <phoneticPr fontId="2" type="noConversion"/>
  </si>
  <si>
    <t>2020년 재가급여 월 한도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</si>
</sst>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&quot;원&quot;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u val="double"/>
      <sz val="40"/>
      <color theme="1"/>
      <name val="HY수평선M"/>
      <family val="1"/>
      <charset val="129"/>
    </font>
    <font>
      <b/>
      <sz val="15"/>
      <color theme="1"/>
      <name val="HY동녘B"/>
      <family val="1"/>
      <charset val="129"/>
    </font>
    <font>
      <sz val="18"/>
      <color theme="1"/>
      <name val="HY동녘B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176" fontId="6" fillId="0" borderId="9" xfId="1" applyNumberFormat="1" applyFont="1" applyBorder="1" applyAlignment="1">
      <alignment horizontal="center" vertical="center"/>
    </xf>
    <xf numFmtId="176" fontId="6" fillId="0" borderId="10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/>
    </xf>
    <xf numFmtId="176" fontId="6" fillId="0" borderId="2" xfId="1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76" fontId="6" fillId="0" borderId="11" xfId="1" applyNumberFormat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 vertical="center"/>
    </xf>
    <xf numFmtId="176" fontId="6" fillId="0" borderId="6" xfId="1" applyNumberFormat="1" applyFont="1" applyBorder="1" applyAlignment="1">
      <alignment horizontal="center" vertical="center"/>
    </xf>
    <xf numFmtId="176" fontId="6" fillId="0" borderId="3" xfId="1" applyNumberFormat="1" applyFont="1" applyBorder="1" applyAlignment="1">
      <alignment horizontal="center" vertical="center"/>
    </xf>
    <xf numFmtId="176" fontId="6" fillId="0" borderId="4" xfId="1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176" fontId="6" fillId="0" borderId="22" xfId="1" applyNumberFormat="1" applyFont="1" applyBorder="1" applyAlignment="1">
      <alignment horizontal="center" vertical="center"/>
    </xf>
    <xf numFmtId="176" fontId="6" fillId="0" borderId="25" xfId="1" applyNumberFormat="1" applyFont="1" applyBorder="1" applyAlignment="1">
      <alignment horizontal="center" vertical="center"/>
    </xf>
    <xf numFmtId="176" fontId="6" fillId="0" borderId="26" xfId="1" applyNumberFormat="1" applyFont="1" applyBorder="1" applyAlignment="1">
      <alignment horizontal="center" vertical="center"/>
    </xf>
    <xf numFmtId="176" fontId="6" fillId="0" borderId="23" xfId="1" applyNumberFormat="1" applyFont="1" applyBorder="1" applyAlignment="1">
      <alignment horizontal="center" vertical="center"/>
    </xf>
    <xf numFmtId="176" fontId="6" fillId="0" borderId="27" xfId="1" applyNumberFormat="1" applyFont="1" applyBorder="1" applyAlignment="1">
      <alignment horizontal="center" vertical="center"/>
    </xf>
    <xf numFmtId="176" fontId="6" fillId="0" borderId="28" xfId="1" applyNumberFormat="1" applyFont="1" applyBorder="1" applyAlignment="1">
      <alignment horizontal="center" vertical="center"/>
    </xf>
    <xf numFmtId="176" fontId="6" fillId="0" borderId="24" xfId="1" applyNumberFormat="1" applyFont="1" applyBorder="1" applyAlignment="1">
      <alignment horizontal="center" vertical="center"/>
    </xf>
    <xf numFmtId="176" fontId="6" fillId="0" borderId="29" xfId="1" applyNumberFormat="1" applyFont="1" applyBorder="1" applyAlignment="1">
      <alignment horizontal="center" vertical="center"/>
    </xf>
    <xf numFmtId="176" fontId="6" fillId="0" borderId="30" xfId="1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tabSelected="1" topLeftCell="A10" zoomScale="90" zoomScaleNormal="90" workbookViewId="0">
      <selection activeCell="G10" sqref="G10"/>
    </sheetView>
  </sheetViews>
  <sheetFormatPr defaultRowHeight="16.5" x14ac:dyDescent="0.3"/>
  <cols>
    <col min="1" max="1" width="15.5" customWidth="1"/>
    <col min="2" max="8" width="18.875" customWidth="1"/>
    <col min="13" max="13" width="17" customWidth="1"/>
  </cols>
  <sheetData>
    <row r="2" spans="1:14" ht="79.5" customHeight="1" x14ac:dyDescent="0.3">
      <c r="B2" s="22" t="s">
        <v>27</v>
      </c>
      <c r="C2" s="22"/>
      <c r="D2" s="22"/>
      <c r="E2" s="22"/>
      <c r="F2" s="22"/>
      <c r="G2" s="22"/>
    </row>
    <row r="3" spans="1:14" ht="75.75" customHeight="1" thickBot="1" x14ac:dyDescent="0.35"/>
    <row r="4" spans="1:14" ht="51" customHeight="1" thickBot="1" x14ac:dyDescent="0.35">
      <c r="B4" s="31" t="s">
        <v>20</v>
      </c>
      <c r="C4" s="28" t="s">
        <v>21</v>
      </c>
      <c r="D4" s="29"/>
      <c r="E4" s="29"/>
      <c r="F4" s="29"/>
      <c r="G4" s="30"/>
    </row>
    <row r="5" spans="1:14" ht="58.5" customHeight="1" thickTop="1" x14ac:dyDescent="0.3">
      <c r="B5" s="32"/>
      <c r="C5" s="34" t="s">
        <v>22</v>
      </c>
      <c r="D5" s="35"/>
      <c r="E5" s="40">
        <v>1498300</v>
      </c>
      <c r="F5" s="41"/>
      <c r="G5" s="42"/>
    </row>
    <row r="6" spans="1:14" ht="58.5" customHeight="1" x14ac:dyDescent="0.3">
      <c r="B6" s="32"/>
      <c r="C6" s="36" t="s">
        <v>23</v>
      </c>
      <c r="D6" s="37"/>
      <c r="E6" s="43">
        <v>1331800</v>
      </c>
      <c r="F6" s="44"/>
      <c r="G6" s="45"/>
    </row>
    <row r="7" spans="1:14" ht="58.5" customHeight="1" x14ac:dyDescent="0.3">
      <c r="B7" s="32"/>
      <c r="C7" s="36" t="s">
        <v>24</v>
      </c>
      <c r="D7" s="37"/>
      <c r="E7" s="43">
        <v>1276300</v>
      </c>
      <c r="F7" s="44"/>
      <c r="G7" s="45"/>
    </row>
    <row r="8" spans="1:14" ht="58.5" customHeight="1" x14ac:dyDescent="0.3">
      <c r="B8" s="32"/>
      <c r="C8" s="36" t="s">
        <v>25</v>
      </c>
      <c r="D8" s="37"/>
      <c r="E8" s="43">
        <v>1173200</v>
      </c>
      <c r="F8" s="44"/>
      <c r="G8" s="45"/>
    </row>
    <row r="9" spans="1:14" ht="58.5" customHeight="1" thickBot="1" x14ac:dyDescent="0.35">
      <c r="B9" s="33"/>
      <c r="C9" s="38" t="s">
        <v>26</v>
      </c>
      <c r="D9" s="39"/>
      <c r="E9" s="46">
        <v>1007200</v>
      </c>
      <c r="F9" s="47"/>
      <c r="G9" s="48"/>
    </row>
    <row r="10" spans="1:14" ht="27" customHeight="1" x14ac:dyDescent="0.3"/>
    <row r="11" spans="1:14" ht="27" customHeight="1" thickBot="1" x14ac:dyDescent="0.35"/>
    <row r="12" spans="1:14" s="1" customFormat="1" ht="51" customHeight="1" thickBot="1" x14ac:dyDescent="0.35">
      <c r="A12" s="17" t="s">
        <v>0</v>
      </c>
      <c r="B12" s="18" t="s">
        <v>1</v>
      </c>
      <c r="C12" s="19" t="s">
        <v>2</v>
      </c>
      <c r="D12" s="20" t="s">
        <v>3</v>
      </c>
      <c r="E12" s="20" t="s">
        <v>4</v>
      </c>
      <c r="F12" s="20" t="s">
        <v>5</v>
      </c>
      <c r="G12" s="20" t="s">
        <v>6</v>
      </c>
      <c r="H12" s="21" t="s">
        <v>7</v>
      </c>
    </row>
    <row r="13" spans="1:14" s="1" customFormat="1" ht="51" customHeight="1" thickTop="1" x14ac:dyDescent="0.3">
      <c r="A13" s="23" t="s">
        <v>18</v>
      </c>
      <c r="B13" s="14" t="s">
        <v>8</v>
      </c>
      <c r="C13" s="2">
        <v>14530</v>
      </c>
      <c r="D13" s="2">
        <f>C13+J13</f>
        <v>17436</v>
      </c>
      <c r="E13" s="2">
        <f>C13+L13</f>
        <v>18889</v>
      </c>
      <c r="F13" s="2">
        <v>2180</v>
      </c>
      <c r="G13" s="2">
        <f>C13*0.09</f>
        <v>1307.7</v>
      </c>
      <c r="H13" s="3">
        <f>C13*0.06</f>
        <v>871.8</v>
      </c>
      <c r="J13" s="1">
        <f>C13*0.2</f>
        <v>2906</v>
      </c>
      <c r="L13" s="1">
        <f>C13*0.3</f>
        <v>4359</v>
      </c>
      <c r="N13" s="1">
        <f>C13*0.15</f>
        <v>2179.5</v>
      </c>
    </row>
    <row r="14" spans="1:14" s="1" customFormat="1" ht="51" customHeight="1" x14ac:dyDescent="0.3">
      <c r="A14" s="24"/>
      <c r="B14" s="15" t="s">
        <v>9</v>
      </c>
      <c r="C14" s="4">
        <v>22310</v>
      </c>
      <c r="D14" s="4">
        <f>C14+J14</f>
        <v>26772</v>
      </c>
      <c r="E14" s="4">
        <f t="shared" ref="E14:E22" si="0">C14+L14</f>
        <v>29003</v>
      </c>
      <c r="F14" s="4">
        <v>3347</v>
      </c>
      <c r="G14" s="4">
        <f t="shared" ref="G14:G22" si="1">C14*0.09</f>
        <v>2007.8999999999999</v>
      </c>
      <c r="H14" s="5">
        <f t="shared" ref="H14:H22" si="2">C14*0.06</f>
        <v>1338.6</v>
      </c>
      <c r="J14" s="1">
        <f t="shared" ref="J14:J22" si="3">C14*0.2</f>
        <v>4462</v>
      </c>
      <c r="L14" s="1">
        <f t="shared" ref="L14:L22" si="4">C14*0.3</f>
        <v>6693</v>
      </c>
      <c r="N14" s="1">
        <f t="shared" ref="N14:N22" si="5">C14*0.15</f>
        <v>3346.5</v>
      </c>
    </row>
    <row r="15" spans="1:14" s="1" customFormat="1" ht="51" customHeight="1" x14ac:dyDescent="0.3">
      <c r="A15" s="24"/>
      <c r="B15" s="15" t="s">
        <v>10</v>
      </c>
      <c r="C15" s="4">
        <v>29920</v>
      </c>
      <c r="D15" s="4">
        <f t="shared" ref="D15:D22" si="6">C15+J15</f>
        <v>35904</v>
      </c>
      <c r="E15" s="4">
        <f t="shared" si="0"/>
        <v>38896</v>
      </c>
      <c r="F15" s="4">
        <v>4488</v>
      </c>
      <c r="G15" s="4">
        <f t="shared" si="1"/>
        <v>2692.7999999999997</v>
      </c>
      <c r="H15" s="5">
        <f t="shared" si="2"/>
        <v>1795.2</v>
      </c>
      <c r="J15" s="1">
        <f t="shared" si="3"/>
        <v>5984</v>
      </c>
      <c r="L15" s="1">
        <f t="shared" si="4"/>
        <v>8976</v>
      </c>
      <c r="N15" s="1">
        <f t="shared" si="5"/>
        <v>4488</v>
      </c>
    </row>
    <row r="16" spans="1:14" s="1" customFormat="1" ht="51" customHeight="1" x14ac:dyDescent="0.3">
      <c r="A16" s="24"/>
      <c r="B16" s="15" t="s">
        <v>11</v>
      </c>
      <c r="C16" s="4">
        <v>37780</v>
      </c>
      <c r="D16" s="4">
        <f t="shared" si="6"/>
        <v>45336</v>
      </c>
      <c r="E16" s="4">
        <f t="shared" si="0"/>
        <v>49114</v>
      </c>
      <c r="F16" s="4">
        <v>5667</v>
      </c>
      <c r="G16" s="4">
        <f t="shared" si="1"/>
        <v>3400.2</v>
      </c>
      <c r="H16" s="5">
        <f t="shared" si="2"/>
        <v>2266.7999999999997</v>
      </c>
      <c r="J16" s="1">
        <f t="shared" si="3"/>
        <v>7556</v>
      </c>
      <c r="L16" s="1">
        <f t="shared" si="4"/>
        <v>11334</v>
      </c>
      <c r="N16" s="1">
        <f t="shared" si="5"/>
        <v>5667</v>
      </c>
    </row>
    <row r="17" spans="1:14" s="1" customFormat="1" ht="51" customHeight="1" x14ac:dyDescent="0.3">
      <c r="A17" s="24"/>
      <c r="B17" s="15" t="s">
        <v>12</v>
      </c>
      <c r="C17" s="4">
        <v>42930</v>
      </c>
      <c r="D17" s="4">
        <f t="shared" si="6"/>
        <v>51516</v>
      </c>
      <c r="E17" s="4">
        <f t="shared" si="0"/>
        <v>55809</v>
      </c>
      <c r="F17" s="4">
        <v>6440</v>
      </c>
      <c r="G17" s="4">
        <f t="shared" si="1"/>
        <v>3863.7</v>
      </c>
      <c r="H17" s="5">
        <f t="shared" si="2"/>
        <v>2575.7999999999997</v>
      </c>
      <c r="J17" s="1">
        <f t="shared" si="3"/>
        <v>8586</v>
      </c>
      <c r="L17" s="1">
        <f t="shared" si="4"/>
        <v>12879</v>
      </c>
      <c r="N17" s="1">
        <f t="shared" si="5"/>
        <v>6439.5</v>
      </c>
    </row>
    <row r="18" spans="1:14" s="1" customFormat="1" ht="51" customHeight="1" x14ac:dyDescent="0.3">
      <c r="A18" s="24"/>
      <c r="B18" s="15" t="s">
        <v>13</v>
      </c>
      <c r="C18" s="4">
        <v>47460</v>
      </c>
      <c r="D18" s="4">
        <f t="shared" si="6"/>
        <v>56952</v>
      </c>
      <c r="E18" s="4">
        <f t="shared" si="0"/>
        <v>61698</v>
      </c>
      <c r="F18" s="4">
        <v>7119</v>
      </c>
      <c r="G18" s="4">
        <f t="shared" si="1"/>
        <v>4271.3999999999996</v>
      </c>
      <c r="H18" s="5">
        <f t="shared" si="2"/>
        <v>2847.6</v>
      </c>
      <c r="J18" s="1">
        <f t="shared" si="3"/>
        <v>9492</v>
      </c>
      <c r="L18" s="1">
        <f t="shared" si="4"/>
        <v>14238</v>
      </c>
      <c r="N18" s="1">
        <f t="shared" si="5"/>
        <v>7119</v>
      </c>
    </row>
    <row r="19" spans="1:14" s="1" customFormat="1" ht="51" customHeight="1" x14ac:dyDescent="0.3">
      <c r="A19" s="24"/>
      <c r="B19" s="15" t="s">
        <v>14</v>
      </c>
      <c r="C19" s="4">
        <v>51630</v>
      </c>
      <c r="D19" s="4">
        <f t="shared" si="6"/>
        <v>61956</v>
      </c>
      <c r="E19" s="4">
        <f t="shared" si="0"/>
        <v>67119</v>
      </c>
      <c r="F19" s="4">
        <v>7745</v>
      </c>
      <c r="G19" s="4">
        <f t="shared" si="1"/>
        <v>4646.7</v>
      </c>
      <c r="H19" s="5">
        <f t="shared" si="2"/>
        <v>3097.7999999999997</v>
      </c>
      <c r="J19" s="1">
        <f t="shared" si="3"/>
        <v>10326</v>
      </c>
      <c r="L19" s="1">
        <f t="shared" si="4"/>
        <v>15489</v>
      </c>
      <c r="N19" s="1">
        <f t="shared" si="5"/>
        <v>7744.5</v>
      </c>
    </row>
    <row r="20" spans="1:14" s="1" customFormat="1" ht="51" customHeight="1" thickBot="1" x14ac:dyDescent="0.35">
      <c r="A20" s="25"/>
      <c r="B20" s="6" t="s">
        <v>15</v>
      </c>
      <c r="C20" s="7">
        <v>55490</v>
      </c>
      <c r="D20" s="7">
        <f t="shared" si="6"/>
        <v>66588</v>
      </c>
      <c r="E20" s="7">
        <f t="shared" si="0"/>
        <v>72137</v>
      </c>
      <c r="F20" s="7">
        <v>8324</v>
      </c>
      <c r="G20" s="7">
        <f t="shared" si="1"/>
        <v>4994.0999999999995</v>
      </c>
      <c r="H20" s="8">
        <f t="shared" si="2"/>
        <v>3329.4</v>
      </c>
      <c r="J20" s="1">
        <f t="shared" si="3"/>
        <v>11098</v>
      </c>
      <c r="L20" s="1">
        <f t="shared" si="4"/>
        <v>16647</v>
      </c>
      <c r="N20" s="1">
        <f t="shared" si="5"/>
        <v>8323.5</v>
      </c>
    </row>
    <row r="21" spans="1:14" s="1" customFormat="1" ht="51" customHeight="1" thickTop="1" x14ac:dyDescent="0.3">
      <c r="A21" s="26" t="s">
        <v>19</v>
      </c>
      <c r="B21" s="9" t="s">
        <v>16</v>
      </c>
      <c r="C21" s="10">
        <v>41930</v>
      </c>
      <c r="D21" s="10">
        <f t="shared" si="6"/>
        <v>50316</v>
      </c>
      <c r="E21" s="10">
        <f t="shared" si="0"/>
        <v>54509</v>
      </c>
      <c r="F21" s="10">
        <v>6290</v>
      </c>
      <c r="G21" s="10">
        <f t="shared" si="1"/>
        <v>3773.7</v>
      </c>
      <c r="H21" s="11">
        <f t="shared" si="2"/>
        <v>2515.7999999999997</v>
      </c>
      <c r="J21" s="1">
        <f t="shared" si="3"/>
        <v>8386</v>
      </c>
      <c r="L21" s="1">
        <f t="shared" si="4"/>
        <v>12579</v>
      </c>
      <c r="N21" s="1">
        <f t="shared" si="5"/>
        <v>6289.5</v>
      </c>
    </row>
    <row r="22" spans="1:14" s="1" customFormat="1" ht="51" customHeight="1" thickBot="1" x14ac:dyDescent="0.35">
      <c r="A22" s="27"/>
      <c r="B22" s="16" t="s">
        <v>17</v>
      </c>
      <c r="C22" s="12">
        <v>74470</v>
      </c>
      <c r="D22" s="12">
        <f t="shared" si="6"/>
        <v>89364</v>
      </c>
      <c r="E22" s="12">
        <f t="shared" si="0"/>
        <v>96811</v>
      </c>
      <c r="F22" s="12">
        <v>11171</v>
      </c>
      <c r="G22" s="12">
        <f t="shared" si="1"/>
        <v>6702.3</v>
      </c>
      <c r="H22" s="13">
        <f t="shared" si="2"/>
        <v>4468.2</v>
      </c>
      <c r="J22" s="1">
        <f t="shared" si="3"/>
        <v>14894</v>
      </c>
      <c r="L22" s="1">
        <f t="shared" si="4"/>
        <v>22341</v>
      </c>
      <c r="N22" s="1">
        <f t="shared" si="5"/>
        <v>11170.5</v>
      </c>
    </row>
  </sheetData>
  <mergeCells count="15">
    <mergeCell ref="B2:G2"/>
    <mergeCell ref="A13:A20"/>
    <mergeCell ref="A21:A22"/>
    <mergeCell ref="C4:G4"/>
    <mergeCell ref="B4:B9"/>
    <mergeCell ref="C5:D5"/>
    <mergeCell ref="C6:D6"/>
    <mergeCell ref="C7:D7"/>
    <mergeCell ref="C8:D8"/>
    <mergeCell ref="C9:D9"/>
    <mergeCell ref="E5:G5"/>
    <mergeCell ref="E6:G6"/>
    <mergeCell ref="E7:G7"/>
    <mergeCell ref="E8:G8"/>
    <mergeCell ref="E9:G9"/>
  </mergeCells>
  <phoneticPr fontId="2" type="noConversion"/>
  <pageMargins left="0.35433070866141736" right="0.19685039370078741" top="0.59055118110236227" bottom="0.74803149606299213" header="0.31496062992125984" footer="0.31496062992125984"/>
  <pageSetup paperSize="9" scale="6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pc01</cp:lastModifiedBy>
  <cp:lastPrinted>2019-12-12T00:55:50Z</cp:lastPrinted>
  <dcterms:created xsi:type="dcterms:W3CDTF">2018-12-19T02:28:44Z</dcterms:created>
  <dcterms:modified xsi:type="dcterms:W3CDTF">2019-12-12T01:07:16Z</dcterms:modified>
</cp:coreProperties>
</file>