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975" yWindow="165" windowWidth="15030" windowHeight="12375" activeTab="3"/>
  </bookViews>
  <sheets>
    <sheet name="예산총칙" sheetId="8" r:id="rId1"/>
    <sheet name="총괄표" sheetId="5" r:id="rId2"/>
    <sheet name="세입" sheetId="6" r:id="rId3"/>
    <sheet name="세출" sheetId="7" r:id="rId4"/>
    <sheet name="보수일람표" sheetId="4" r:id="rId5"/>
  </sheets>
  <externalReferences>
    <externalReference r:id="rId6"/>
  </externalReferences>
  <definedNames>
    <definedName name="bizforms">"bizforms.co.kr"</definedName>
    <definedName name="_xlnm.Print_Area" localSheetId="4">보수일람표!$C$1:$P$49</definedName>
    <definedName name="_xlnm.Print_Area" localSheetId="2">세입!$A$1:$W$70</definedName>
    <definedName name="_xlnm.Print_Area" localSheetId="3">세출!$A$1:$W$127</definedName>
    <definedName name="_xlnm.Print_Area" localSheetId="0">예산총칙!$B$1:$M$32</definedName>
    <definedName name="_xlnm.Print_Area" localSheetId="1">총괄표!$A$1:$N$49</definedName>
    <definedName name="_xlnm.Print_Titles" localSheetId="2">세입!$3:$5</definedName>
    <definedName name="_xlnm.Print_Titles" localSheetId="3">세출!$3:$5</definedName>
    <definedName name="가족수">'[1]갑근세2015 '!$C$6:$M$6</definedName>
    <definedName name="갑근세">'[1]갑근세2015 '!$A$8:$M$655</definedName>
    <definedName name="비즈폼">"bizforms.co.kr"</definedName>
    <definedName name="성명" localSheetId="0">OFFSET(#REF!,0,0,COUNTA(#REF!),1)</definedName>
    <definedName name="성명">OFFSET(#REF!,0,0,COUNTA(#REF!),1)</definedName>
    <definedName name="순번" localSheetId="0">#REF!</definedName>
    <definedName name="순번">#REF!</definedName>
  </definedNames>
  <calcPr calcId="145621"/>
</workbook>
</file>

<file path=xl/calcChain.xml><?xml version="1.0" encoding="utf-8"?>
<calcChain xmlns="http://schemas.openxmlformats.org/spreadsheetml/2006/main">
  <c r="W90" i="7" l="1"/>
  <c r="W115" i="7"/>
  <c r="W71" i="7" l="1"/>
  <c r="W118" i="7" l="1"/>
  <c r="W48" i="7" l="1"/>
  <c r="W74" i="7"/>
  <c r="W98" i="7"/>
  <c r="W105" i="7"/>
  <c r="W65" i="7"/>
  <c r="W67" i="7"/>
  <c r="W65" i="6"/>
  <c r="B4" i="8" l="1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2" i="4"/>
  <c r="O43" i="4"/>
  <c r="O44" i="4"/>
  <c r="O45" i="4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O62" i="4"/>
  <c r="O63" i="4"/>
  <c r="O64" i="4"/>
  <c r="O65" i="4"/>
  <c r="O66" i="4"/>
  <c r="O67" i="4"/>
  <c r="O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N58" i="4"/>
  <c r="N59" i="4"/>
  <c r="N60" i="4"/>
  <c r="N61" i="4"/>
  <c r="N62" i="4"/>
  <c r="N63" i="4"/>
  <c r="N64" i="4"/>
  <c r="N65" i="4"/>
  <c r="N66" i="4"/>
  <c r="N67" i="4"/>
  <c r="N8" i="4"/>
  <c r="L9" i="4"/>
  <c r="M9" i="4" s="1"/>
  <c r="L10" i="4"/>
  <c r="M10" i="4" s="1"/>
  <c r="L11" i="4"/>
  <c r="M11" i="4" s="1"/>
  <c r="L12" i="4"/>
  <c r="M12" i="4" s="1"/>
  <c r="L13" i="4"/>
  <c r="M13" i="4" s="1"/>
  <c r="L14" i="4"/>
  <c r="M14" i="4" s="1"/>
  <c r="L15" i="4"/>
  <c r="M15" i="4" s="1"/>
  <c r="L16" i="4"/>
  <c r="M16" i="4" s="1"/>
  <c r="L17" i="4"/>
  <c r="M17" i="4" s="1"/>
  <c r="L18" i="4"/>
  <c r="M18" i="4" s="1"/>
  <c r="L19" i="4"/>
  <c r="M19" i="4" s="1"/>
  <c r="L20" i="4"/>
  <c r="M20" i="4" s="1"/>
  <c r="L21" i="4"/>
  <c r="M21" i="4" s="1"/>
  <c r="L22" i="4"/>
  <c r="M22" i="4" s="1"/>
  <c r="L23" i="4"/>
  <c r="M23" i="4" s="1"/>
  <c r="L24" i="4"/>
  <c r="M24" i="4" s="1"/>
  <c r="L25" i="4"/>
  <c r="M25" i="4" s="1"/>
  <c r="L26" i="4"/>
  <c r="M26" i="4" s="1"/>
  <c r="L27" i="4"/>
  <c r="M27" i="4" s="1"/>
  <c r="L28" i="4"/>
  <c r="M28" i="4" s="1"/>
  <c r="L29" i="4"/>
  <c r="M29" i="4" s="1"/>
  <c r="L30" i="4"/>
  <c r="M30" i="4" s="1"/>
  <c r="L31" i="4"/>
  <c r="M31" i="4" s="1"/>
  <c r="L32" i="4"/>
  <c r="M32" i="4" s="1"/>
  <c r="L33" i="4"/>
  <c r="M33" i="4" s="1"/>
  <c r="L34" i="4"/>
  <c r="M34" i="4" s="1"/>
  <c r="L35" i="4"/>
  <c r="M35" i="4" s="1"/>
  <c r="L36" i="4"/>
  <c r="M36" i="4" s="1"/>
  <c r="L37" i="4"/>
  <c r="M37" i="4" s="1"/>
  <c r="L38" i="4"/>
  <c r="M38" i="4" s="1"/>
  <c r="L39" i="4"/>
  <c r="M39" i="4" s="1"/>
  <c r="L40" i="4"/>
  <c r="M40" i="4" s="1"/>
  <c r="L41" i="4"/>
  <c r="M41" i="4" s="1"/>
  <c r="L42" i="4"/>
  <c r="M42" i="4" s="1"/>
  <c r="L43" i="4"/>
  <c r="M43" i="4" s="1"/>
  <c r="L44" i="4"/>
  <c r="M44" i="4" s="1"/>
  <c r="L45" i="4"/>
  <c r="M45" i="4" s="1"/>
  <c r="L46" i="4"/>
  <c r="M46" i="4" s="1"/>
  <c r="L47" i="4"/>
  <c r="M47" i="4" s="1"/>
  <c r="L48" i="4"/>
  <c r="M48" i="4" s="1"/>
  <c r="L49" i="4"/>
  <c r="M49" i="4" s="1"/>
  <c r="L50" i="4"/>
  <c r="M50" i="4" s="1"/>
  <c r="L51" i="4"/>
  <c r="M51" i="4" s="1"/>
  <c r="L52" i="4"/>
  <c r="M52" i="4" s="1"/>
  <c r="L53" i="4"/>
  <c r="M53" i="4" s="1"/>
  <c r="L54" i="4"/>
  <c r="M54" i="4" s="1"/>
  <c r="L55" i="4"/>
  <c r="M55" i="4" s="1"/>
  <c r="L56" i="4"/>
  <c r="M56" i="4" s="1"/>
  <c r="L57" i="4"/>
  <c r="M57" i="4" s="1"/>
  <c r="L58" i="4"/>
  <c r="M58" i="4" s="1"/>
  <c r="L59" i="4"/>
  <c r="M59" i="4" s="1"/>
  <c r="L60" i="4"/>
  <c r="M60" i="4" s="1"/>
  <c r="L61" i="4"/>
  <c r="M61" i="4" s="1"/>
  <c r="L62" i="4"/>
  <c r="M62" i="4" s="1"/>
  <c r="L63" i="4"/>
  <c r="M63" i="4" s="1"/>
  <c r="L64" i="4"/>
  <c r="M64" i="4" s="1"/>
  <c r="L65" i="4"/>
  <c r="M65" i="4" s="1"/>
  <c r="L66" i="4"/>
  <c r="M66" i="4" s="1"/>
  <c r="L67" i="4"/>
  <c r="M67" i="4" s="1"/>
  <c r="L8" i="4"/>
  <c r="M8" i="4" s="1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8" i="4"/>
  <c r="K10" i="4"/>
  <c r="K9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8" i="4"/>
  <c r="G4" i="4" l="1"/>
  <c r="W13" i="7" s="1"/>
  <c r="H4" i="4"/>
  <c r="W16" i="7" s="1"/>
  <c r="F4" i="4"/>
  <c r="W10" i="7" s="1"/>
  <c r="G3" i="4"/>
  <c r="W14" i="7" s="1"/>
  <c r="H3" i="4"/>
  <c r="I3" i="4"/>
  <c r="W20" i="7" s="1"/>
  <c r="K3" i="4"/>
  <c r="L3" i="4"/>
  <c r="M3" i="4"/>
  <c r="N3" i="4"/>
  <c r="O3" i="4"/>
  <c r="F3" i="4"/>
  <c r="J67" i="4"/>
  <c r="P67" i="4" s="1"/>
  <c r="J63" i="4"/>
  <c r="P63" i="4" s="1"/>
  <c r="J59" i="4"/>
  <c r="P59" i="4" s="1"/>
  <c r="J57" i="4"/>
  <c r="F5" i="4" l="1"/>
  <c r="H5" i="4"/>
  <c r="W11" i="7"/>
  <c r="W9" i="7" s="1"/>
  <c r="E9" i="7" s="1"/>
  <c r="L8" i="5" s="1"/>
  <c r="W17" i="7"/>
  <c r="W15" i="7" s="1"/>
  <c r="G5" i="4"/>
  <c r="J58" i="4"/>
  <c r="P58" i="4" s="1"/>
  <c r="J62" i="4"/>
  <c r="P62" i="4" s="1"/>
  <c r="J66" i="4"/>
  <c r="P66" i="4" s="1"/>
  <c r="J53" i="4"/>
  <c r="P53" i="4" s="1"/>
  <c r="J60" i="4"/>
  <c r="P60" i="4" s="1"/>
  <c r="J64" i="4"/>
  <c r="P64" i="4" s="1"/>
  <c r="J61" i="4"/>
  <c r="P61" i="4" s="1"/>
  <c r="J65" i="4"/>
  <c r="P65" i="4" s="1"/>
  <c r="J52" i="4"/>
  <c r="P52" i="4" s="1"/>
  <c r="J56" i="4"/>
  <c r="P56" i="4" s="1"/>
  <c r="J50" i="4"/>
  <c r="P50" i="4" s="1"/>
  <c r="J54" i="4"/>
  <c r="P54" i="4" s="1"/>
  <c r="J51" i="4"/>
  <c r="P51" i="4" s="1"/>
  <c r="J55" i="4"/>
  <c r="P55" i="4" s="1"/>
  <c r="P57" i="4"/>
  <c r="J36" i="4"/>
  <c r="P36" i="4" s="1"/>
  <c r="J46" i="4"/>
  <c r="P46" i="4" s="1"/>
  <c r="J32" i="4"/>
  <c r="P32" i="4" s="1"/>
  <c r="J40" i="4"/>
  <c r="P40" i="4" s="1"/>
  <c r="J42" i="4"/>
  <c r="P42" i="4" s="1"/>
  <c r="J48" i="4"/>
  <c r="P48" i="4" s="1"/>
  <c r="J34" i="4"/>
  <c r="P34" i="4" s="1"/>
  <c r="J44" i="4"/>
  <c r="P44" i="4" s="1"/>
  <c r="J38" i="4"/>
  <c r="P38" i="4" s="1"/>
  <c r="J33" i="4"/>
  <c r="P33" i="4" s="1"/>
  <c r="J35" i="4"/>
  <c r="P35" i="4" s="1"/>
  <c r="J37" i="4"/>
  <c r="P37" i="4" s="1"/>
  <c r="J39" i="4"/>
  <c r="P39" i="4" s="1"/>
  <c r="J41" i="4"/>
  <c r="P41" i="4" s="1"/>
  <c r="J43" i="4"/>
  <c r="P43" i="4" s="1"/>
  <c r="J45" i="4"/>
  <c r="P45" i="4" s="1"/>
  <c r="J47" i="4"/>
  <c r="P47" i="4" s="1"/>
  <c r="J49" i="4"/>
  <c r="P49" i="4" s="1"/>
  <c r="O4" i="4"/>
  <c r="O5" i="4" s="1"/>
  <c r="N4" i="4"/>
  <c r="N5" i="4" s="1"/>
  <c r="K4" i="4"/>
  <c r="K5" i="4" s="1"/>
  <c r="L4" i="4"/>
  <c r="L5" i="4" s="1"/>
  <c r="I4" i="4"/>
  <c r="L32" i="5"/>
  <c r="L48" i="5"/>
  <c r="K49" i="5"/>
  <c r="K48" i="5"/>
  <c r="K47" i="5"/>
  <c r="K46" i="5"/>
  <c r="K45" i="5"/>
  <c r="K44" i="5"/>
  <c r="K43" i="5"/>
  <c r="K42" i="5"/>
  <c r="K41" i="5"/>
  <c r="K40" i="5"/>
  <c r="K39" i="5"/>
  <c r="K38" i="5"/>
  <c r="K37" i="5"/>
  <c r="K36" i="5"/>
  <c r="K35" i="5"/>
  <c r="K34" i="5"/>
  <c r="K33" i="5"/>
  <c r="K32" i="5"/>
  <c r="K31" i="5"/>
  <c r="K30" i="5"/>
  <c r="K29" i="5"/>
  <c r="K28" i="5"/>
  <c r="K27" i="5"/>
  <c r="K26" i="5"/>
  <c r="K25" i="5"/>
  <c r="K24" i="5"/>
  <c r="K23" i="5"/>
  <c r="K22" i="5"/>
  <c r="K21" i="5"/>
  <c r="K20" i="5"/>
  <c r="K19" i="5"/>
  <c r="K18" i="5"/>
  <c r="K17" i="5"/>
  <c r="K16" i="5"/>
  <c r="K15" i="5"/>
  <c r="K14" i="5"/>
  <c r="K13" i="5"/>
  <c r="K12" i="5"/>
  <c r="K11" i="5"/>
  <c r="K10" i="5"/>
  <c r="K9" i="5"/>
  <c r="K8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W125" i="7"/>
  <c r="W124" i="7" s="1"/>
  <c r="W121" i="7"/>
  <c r="W120" i="7" s="1"/>
  <c r="W117" i="7"/>
  <c r="W116" i="7" s="1"/>
  <c r="W114" i="7"/>
  <c r="W113" i="7" s="1"/>
  <c r="W107" i="7"/>
  <c r="W106" i="7"/>
  <c r="W103" i="7"/>
  <c r="W102" i="7" s="1"/>
  <c r="W97" i="7"/>
  <c r="W82" i="7"/>
  <c r="W70" i="7"/>
  <c r="E70" i="7" s="1"/>
  <c r="L23" i="5" s="1"/>
  <c r="W24" i="7"/>
  <c r="W12" i="7"/>
  <c r="K12" i="7" s="1"/>
  <c r="L12" i="7" s="1"/>
  <c r="L123" i="7"/>
  <c r="L126" i="7"/>
  <c r="K127" i="7"/>
  <c r="L127" i="7" s="1"/>
  <c r="K126" i="7"/>
  <c r="J125" i="7"/>
  <c r="K123" i="7"/>
  <c r="K122" i="7"/>
  <c r="L122" i="7" s="1"/>
  <c r="J121" i="7"/>
  <c r="H119" i="7"/>
  <c r="L119" i="7" s="1"/>
  <c r="K118" i="7"/>
  <c r="K117" i="7" s="1"/>
  <c r="K116" i="7" s="1"/>
  <c r="K115" i="7"/>
  <c r="L115" i="7" s="1"/>
  <c r="J110" i="7"/>
  <c r="I110" i="7"/>
  <c r="K108" i="7"/>
  <c r="L108" i="7" s="1"/>
  <c r="K107" i="7"/>
  <c r="K106" i="7" s="1"/>
  <c r="J107" i="7"/>
  <c r="K105" i="7"/>
  <c r="L105" i="7" s="1"/>
  <c r="K104" i="7"/>
  <c r="L104" i="7" s="1"/>
  <c r="L93" i="7"/>
  <c r="J99" i="7"/>
  <c r="K99" i="7"/>
  <c r="H99" i="7"/>
  <c r="I98" i="7"/>
  <c r="I97" i="7" s="1"/>
  <c r="K97" i="7"/>
  <c r="I94" i="7"/>
  <c r="L94" i="7" s="1"/>
  <c r="I93" i="7"/>
  <c r="K81" i="7"/>
  <c r="J35" i="7"/>
  <c r="I35" i="7"/>
  <c r="H35" i="7"/>
  <c r="I27" i="7"/>
  <c r="H27" i="7"/>
  <c r="K24" i="7"/>
  <c r="L24" i="7" s="1"/>
  <c r="F127" i="7"/>
  <c r="G127" i="7"/>
  <c r="E127" i="7"/>
  <c r="L49" i="5" s="1"/>
  <c r="M49" i="5" s="1"/>
  <c r="E126" i="7"/>
  <c r="E125" i="7"/>
  <c r="D125" i="7"/>
  <c r="D124" i="7" s="1"/>
  <c r="E123" i="7"/>
  <c r="F123" i="7" s="1"/>
  <c r="E122" i="7"/>
  <c r="L46" i="5" s="1"/>
  <c r="N46" i="5" s="1"/>
  <c r="D121" i="7"/>
  <c r="D120" i="7"/>
  <c r="D117" i="7"/>
  <c r="D116" i="7"/>
  <c r="D114" i="7"/>
  <c r="D113" i="7"/>
  <c r="D110" i="7"/>
  <c r="D109" i="7"/>
  <c r="E108" i="7"/>
  <c r="L40" i="5" s="1"/>
  <c r="N40" i="5" s="1"/>
  <c r="D107" i="7"/>
  <c r="D106" i="7"/>
  <c r="E105" i="7"/>
  <c r="L39" i="5" s="1"/>
  <c r="E104" i="7"/>
  <c r="L38" i="5" s="1"/>
  <c r="M38" i="5" s="1"/>
  <c r="D103" i="7"/>
  <c r="D102" i="7"/>
  <c r="E98" i="7"/>
  <c r="L35" i="5" s="1"/>
  <c r="N35" i="5" s="1"/>
  <c r="E94" i="7"/>
  <c r="E93" i="7"/>
  <c r="L31" i="5" s="1"/>
  <c r="D99" i="7"/>
  <c r="D97" i="7"/>
  <c r="D81" i="7"/>
  <c r="D69" i="7"/>
  <c r="D68" i="7" s="1"/>
  <c r="E24" i="7"/>
  <c r="L13" i="5" s="1"/>
  <c r="D35" i="7"/>
  <c r="D7" i="7"/>
  <c r="D27" i="7"/>
  <c r="D8" i="7"/>
  <c r="N48" i="5"/>
  <c r="K114" i="7" l="1"/>
  <c r="K113" i="7" s="1"/>
  <c r="K80" i="7"/>
  <c r="L118" i="7"/>
  <c r="E107" i="7"/>
  <c r="E106" i="7" s="1"/>
  <c r="K70" i="7"/>
  <c r="L70" i="7" s="1"/>
  <c r="K125" i="7"/>
  <c r="K124" i="7" s="1"/>
  <c r="E121" i="7"/>
  <c r="L47" i="5"/>
  <c r="M47" i="5" s="1"/>
  <c r="G123" i="7"/>
  <c r="E97" i="7"/>
  <c r="L98" i="7"/>
  <c r="L97" i="7" s="1"/>
  <c r="E103" i="7"/>
  <c r="E102" i="7" s="1"/>
  <c r="K103" i="7"/>
  <c r="K102" i="7" s="1"/>
  <c r="E12" i="7"/>
  <c r="L9" i="5" s="1"/>
  <c r="K15" i="7"/>
  <c r="L15" i="7" s="1"/>
  <c r="E15" i="7"/>
  <c r="L10" i="5" s="1"/>
  <c r="K9" i="7"/>
  <c r="L9" i="7" s="1"/>
  <c r="I5" i="4"/>
  <c r="W19" i="7"/>
  <c r="W18" i="7" s="1"/>
  <c r="E18" i="7" s="1"/>
  <c r="L11" i="5" s="1"/>
  <c r="J8" i="4"/>
  <c r="P8" i="4" s="1"/>
  <c r="J27" i="4"/>
  <c r="P27" i="4" s="1"/>
  <c r="J21" i="4"/>
  <c r="P21" i="4" s="1"/>
  <c r="J19" i="4"/>
  <c r="P19" i="4" s="1"/>
  <c r="J11" i="4"/>
  <c r="J29" i="4"/>
  <c r="P29" i="4" s="1"/>
  <c r="J17" i="4"/>
  <c r="P17" i="4" s="1"/>
  <c r="J25" i="4"/>
  <c r="P25" i="4" s="1"/>
  <c r="J13" i="4"/>
  <c r="P13" i="4" s="1"/>
  <c r="J23" i="4"/>
  <c r="P23" i="4" s="1"/>
  <c r="J30" i="4"/>
  <c r="P30" i="4" s="1"/>
  <c r="J26" i="4"/>
  <c r="P26" i="4" s="1"/>
  <c r="J22" i="4"/>
  <c r="P22" i="4" s="1"/>
  <c r="J18" i="4"/>
  <c r="P18" i="4" s="1"/>
  <c r="J14" i="4"/>
  <c r="P14" i="4" s="1"/>
  <c r="J10" i="4"/>
  <c r="P10" i="4" s="1"/>
  <c r="J15" i="4"/>
  <c r="P15" i="4" s="1"/>
  <c r="J31" i="4"/>
  <c r="P31" i="4" s="1"/>
  <c r="J20" i="4"/>
  <c r="P20" i="4" s="1"/>
  <c r="J16" i="4"/>
  <c r="P16" i="4" s="1"/>
  <c r="J12" i="4"/>
  <c r="P12" i="4" s="1"/>
  <c r="J28" i="4"/>
  <c r="P28" i="4" s="1"/>
  <c r="J24" i="4"/>
  <c r="P24" i="4" s="1"/>
  <c r="K7" i="5"/>
  <c r="D7" i="5"/>
  <c r="K121" i="7"/>
  <c r="K120" i="7" s="1"/>
  <c r="M35" i="5"/>
  <c r="D80" i="7"/>
  <c r="D6" i="7" s="1"/>
  <c r="N49" i="5"/>
  <c r="N39" i="5"/>
  <c r="M48" i="5"/>
  <c r="M39" i="5"/>
  <c r="N38" i="5"/>
  <c r="M40" i="5"/>
  <c r="M46" i="5"/>
  <c r="L125" i="7"/>
  <c r="L124" i="7" s="1"/>
  <c r="G126" i="7"/>
  <c r="F126" i="7"/>
  <c r="J124" i="7"/>
  <c r="H125" i="7"/>
  <c r="H124" i="7" s="1"/>
  <c r="G125" i="7"/>
  <c r="E124" i="7"/>
  <c r="G124" i="7" s="1"/>
  <c r="W101" i="7"/>
  <c r="W63" i="7"/>
  <c r="W62" i="7" s="1"/>
  <c r="W53" i="7"/>
  <c r="W54" i="7"/>
  <c r="W55" i="7"/>
  <c r="W56" i="7"/>
  <c r="W57" i="7"/>
  <c r="W58" i="7"/>
  <c r="W59" i="7"/>
  <c r="W68" i="6"/>
  <c r="W67" i="6"/>
  <c r="W57" i="6"/>
  <c r="W56" i="6"/>
  <c r="W51" i="6"/>
  <c r="W50" i="6" s="1"/>
  <c r="W27" i="6"/>
  <c r="W26" i="6"/>
  <c r="W24" i="6"/>
  <c r="W23" i="6" s="1"/>
  <c r="L69" i="6"/>
  <c r="K69" i="6"/>
  <c r="K65" i="6"/>
  <c r="L65" i="6" s="1"/>
  <c r="K63" i="6"/>
  <c r="L63" i="6" s="1"/>
  <c r="I60" i="6"/>
  <c r="L60" i="6" s="1"/>
  <c r="J59" i="6"/>
  <c r="L59" i="6" s="1"/>
  <c r="I58" i="6"/>
  <c r="L58" i="6" s="1"/>
  <c r="K57" i="6"/>
  <c r="K56" i="6" s="1"/>
  <c r="L54" i="6"/>
  <c r="I55" i="6"/>
  <c r="L55" i="6" s="1"/>
  <c r="I54" i="6"/>
  <c r="I53" i="6"/>
  <c r="L53" i="6" s="1"/>
  <c r="I52" i="6"/>
  <c r="L52" i="6" s="1"/>
  <c r="K51" i="6"/>
  <c r="K50" i="6" s="1"/>
  <c r="L40" i="6"/>
  <c r="J40" i="6"/>
  <c r="K38" i="6"/>
  <c r="K37" i="6" s="1"/>
  <c r="L31" i="6"/>
  <c r="H36" i="6"/>
  <c r="H32" i="6"/>
  <c r="L32" i="6" s="1"/>
  <c r="H31" i="6"/>
  <c r="K30" i="6"/>
  <c r="K29" i="6" s="1"/>
  <c r="L28" i="6"/>
  <c r="L27" i="6" s="1"/>
  <c r="K27" i="6"/>
  <c r="K26" i="6" s="1"/>
  <c r="K28" i="6"/>
  <c r="J24" i="6"/>
  <c r="K25" i="6"/>
  <c r="K24" i="6" s="1"/>
  <c r="K23" i="6" s="1"/>
  <c r="L20" i="6"/>
  <c r="L9" i="6"/>
  <c r="I20" i="6"/>
  <c r="I9" i="6"/>
  <c r="K8" i="6"/>
  <c r="K7" i="6" s="1"/>
  <c r="H8" i="6"/>
  <c r="H7" i="6"/>
  <c r="E69" i="6"/>
  <c r="E37" i="5" s="1"/>
  <c r="D68" i="6"/>
  <c r="D67" i="6"/>
  <c r="F59" i="6"/>
  <c r="E65" i="6"/>
  <c r="E63" i="6"/>
  <c r="E33" i="5" s="1"/>
  <c r="E60" i="6"/>
  <c r="E32" i="5" s="1"/>
  <c r="E59" i="6"/>
  <c r="E31" i="5" s="1"/>
  <c r="E58" i="6"/>
  <c r="E30" i="5" s="1"/>
  <c r="E55" i="6"/>
  <c r="E29" i="5" s="1"/>
  <c r="E54" i="6"/>
  <c r="E28" i="5" s="1"/>
  <c r="E53" i="6"/>
  <c r="E27" i="5" s="1"/>
  <c r="E52" i="6"/>
  <c r="E26" i="5" s="1"/>
  <c r="E51" i="6"/>
  <c r="E50" i="6" s="1"/>
  <c r="E40" i="6"/>
  <c r="E21" i="5" s="1"/>
  <c r="E36" i="6"/>
  <c r="E19" i="5" s="1"/>
  <c r="E31" i="6"/>
  <c r="E16" i="5" s="1"/>
  <c r="E28" i="6"/>
  <c r="E15" i="5" s="1"/>
  <c r="E25" i="6"/>
  <c r="E14" i="5" s="1"/>
  <c r="E20" i="6"/>
  <c r="E12" i="5" s="1"/>
  <c r="E9" i="6"/>
  <c r="E8" i="5" s="1"/>
  <c r="D62" i="6"/>
  <c r="D61" i="6" s="1"/>
  <c r="D51" i="6"/>
  <c r="D50" i="6" s="1"/>
  <c r="D47" i="6"/>
  <c r="D46" i="6"/>
  <c r="D42" i="6"/>
  <c r="D41" i="6" s="1"/>
  <c r="D8" i="6"/>
  <c r="F37" i="5"/>
  <c r="G37" i="5"/>
  <c r="G19" i="5"/>
  <c r="W70" i="6"/>
  <c r="K70" i="6" s="1"/>
  <c r="G69" i="6"/>
  <c r="J68" i="6"/>
  <c r="J67" i="6" s="1"/>
  <c r="H68" i="6"/>
  <c r="H67" i="6" s="1"/>
  <c r="L70" i="6" l="1"/>
  <c r="K68" i="6"/>
  <c r="L25" i="6"/>
  <c r="L24" i="6" s="1"/>
  <c r="E70" i="6"/>
  <c r="F69" i="6"/>
  <c r="G59" i="6"/>
  <c r="I101" i="7"/>
  <c r="L101" i="7" s="1"/>
  <c r="E101" i="7"/>
  <c r="N47" i="5"/>
  <c r="E57" i="6"/>
  <c r="E56" i="6" s="1"/>
  <c r="E62" i="7"/>
  <c r="G62" i="7" s="1"/>
  <c r="K62" i="7"/>
  <c r="F65" i="6"/>
  <c r="E35" i="5"/>
  <c r="F35" i="5" s="1"/>
  <c r="P11" i="4"/>
  <c r="P3" i="4" s="1"/>
  <c r="J3" i="4"/>
  <c r="W23" i="7" s="1"/>
  <c r="K18" i="7"/>
  <c r="L18" i="7" s="1"/>
  <c r="J9" i="4"/>
  <c r="M4" i="4"/>
  <c r="M5" i="4" s="1"/>
  <c r="G65" i="6"/>
  <c r="G21" i="5"/>
  <c r="G15" i="5"/>
  <c r="F19" i="5"/>
  <c r="F21" i="5"/>
  <c r="F15" i="5"/>
  <c r="F125" i="7"/>
  <c r="F124" i="7"/>
  <c r="I125" i="7"/>
  <c r="I124" i="7" s="1"/>
  <c r="G101" i="7"/>
  <c r="F62" i="7"/>
  <c r="K67" i="6"/>
  <c r="W95" i="7"/>
  <c r="L37" i="5" l="1"/>
  <c r="F101" i="7"/>
  <c r="E38" i="5"/>
  <c r="G70" i="6"/>
  <c r="E68" i="6"/>
  <c r="E67" i="6" s="1"/>
  <c r="F70" i="6"/>
  <c r="L62" i="7"/>
  <c r="L21" i="5"/>
  <c r="G35" i="5"/>
  <c r="I95" i="7"/>
  <c r="L95" i="7" s="1"/>
  <c r="E95" i="7"/>
  <c r="P9" i="4"/>
  <c r="P4" i="4" s="1"/>
  <c r="S4" i="4" s="1"/>
  <c r="J4" i="4"/>
  <c r="L68" i="6"/>
  <c r="L67" i="6" s="1"/>
  <c r="I68" i="6"/>
  <c r="I67" i="6" s="1"/>
  <c r="N37" i="5" l="1"/>
  <c r="M37" i="5"/>
  <c r="F38" i="5"/>
  <c r="G38" i="5"/>
  <c r="L33" i="5"/>
  <c r="J5" i="4"/>
  <c r="W22" i="7"/>
  <c r="W21" i="7" s="1"/>
  <c r="P5" i="4"/>
  <c r="G68" i="6"/>
  <c r="F68" i="6"/>
  <c r="W86" i="7"/>
  <c r="W85" i="7"/>
  <c r="W84" i="7"/>
  <c r="W49" i="6"/>
  <c r="E84" i="7" l="1"/>
  <c r="H84" i="7"/>
  <c r="L84" i="7" s="1"/>
  <c r="E49" i="6"/>
  <c r="E25" i="5" s="1"/>
  <c r="K49" i="6"/>
  <c r="K21" i="7"/>
  <c r="E21" i="7"/>
  <c r="L12" i="5" s="1"/>
  <c r="G67" i="6"/>
  <c r="F67" i="6"/>
  <c r="L49" i="6" l="1"/>
  <c r="L21" i="7"/>
  <c r="L8" i="7" s="1"/>
  <c r="K8" i="7"/>
  <c r="W61" i="7"/>
  <c r="W60" i="7" s="1"/>
  <c r="W47" i="7"/>
  <c r="W46" i="7"/>
  <c r="W45" i="7"/>
  <c r="W44" i="7"/>
  <c r="W32" i="7"/>
  <c r="W31" i="7" s="1"/>
  <c r="W83" i="7"/>
  <c r="W45" i="6"/>
  <c r="W18" i="6"/>
  <c r="W16" i="6"/>
  <c r="W15" i="6"/>
  <c r="E45" i="6" l="1"/>
  <c r="E23" i="5" s="1"/>
  <c r="K45" i="6"/>
  <c r="L45" i="6" s="1"/>
  <c r="E82" i="7"/>
  <c r="L26" i="5" s="1"/>
  <c r="I82" i="7"/>
  <c r="L82" i="7" s="1"/>
  <c r="E18" i="6"/>
  <c r="E11" i="5" s="1"/>
  <c r="I18" i="6"/>
  <c r="L18" i="6" s="1"/>
  <c r="E31" i="7"/>
  <c r="L15" i="5" s="1"/>
  <c r="K31" i="7"/>
  <c r="L31" i="7" s="1"/>
  <c r="K60" i="7"/>
  <c r="L60" i="7" s="1"/>
  <c r="E60" i="7"/>
  <c r="L20" i="5" s="1"/>
  <c r="F45" i="6"/>
  <c r="G45" i="6"/>
  <c r="W111" i="7"/>
  <c r="W48" i="6"/>
  <c r="W92" i="7"/>
  <c r="K48" i="6" l="1"/>
  <c r="E48" i="6"/>
  <c r="E24" i="5" s="1"/>
  <c r="W47" i="6"/>
  <c r="W46" i="6" s="1"/>
  <c r="I92" i="7"/>
  <c r="L92" i="7" s="1"/>
  <c r="E92" i="7"/>
  <c r="L30" i="5" s="1"/>
  <c r="K111" i="7"/>
  <c r="E111" i="7"/>
  <c r="W96" i="7"/>
  <c r="W91" i="7"/>
  <c r="W79" i="7"/>
  <c r="W78" i="7"/>
  <c r="W77" i="7"/>
  <c r="W66" i="7"/>
  <c r="W64" i="7" s="1"/>
  <c r="E90" i="7" l="1"/>
  <c r="L29" i="5" s="1"/>
  <c r="I90" i="7"/>
  <c r="L90" i="7" s="1"/>
  <c r="L48" i="6"/>
  <c r="K47" i="6"/>
  <c r="K46" i="6" s="1"/>
  <c r="E96" i="7"/>
  <c r="L34" i="5" s="1"/>
  <c r="I96" i="7"/>
  <c r="L96" i="7" s="1"/>
  <c r="K64" i="7"/>
  <c r="L64" i="7" s="1"/>
  <c r="E64" i="7"/>
  <c r="L22" i="5" s="1"/>
  <c r="L41" i="5"/>
  <c r="L111" i="7"/>
  <c r="W39" i="6"/>
  <c r="W43" i="6"/>
  <c r="W22" i="6"/>
  <c r="J39" i="6" l="1"/>
  <c r="L39" i="6" s="1"/>
  <c r="E39" i="6"/>
  <c r="E20" i="5" s="1"/>
  <c r="W38" i="6"/>
  <c r="W37" i="6" s="1"/>
  <c r="F11" i="8" s="1"/>
  <c r="M41" i="5"/>
  <c r="N41" i="5"/>
  <c r="W21" i="6"/>
  <c r="E21" i="6" s="1"/>
  <c r="E13" i="5" s="1"/>
  <c r="W89" i="7"/>
  <c r="W73" i="7"/>
  <c r="W72" i="7" s="1"/>
  <c r="W29" i="7"/>
  <c r="W30" i="7"/>
  <c r="W76" i="7"/>
  <c r="W75" i="7" s="1"/>
  <c r="W100" i="7"/>
  <c r="W88" i="7"/>
  <c r="W37" i="7"/>
  <c r="W36" i="7" s="1"/>
  <c r="W34" i="7"/>
  <c r="W33" i="7" s="1"/>
  <c r="W87" i="7"/>
  <c r="W112" i="7"/>
  <c r="W28" i="7" l="1"/>
  <c r="K28" i="7" s="1"/>
  <c r="L28" i="7" s="1"/>
  <c r="I100" i="7"/>
  <c r="E100" i="7"/>
  <c r="W99" i="7"/>
  <c r="K75" i="7"/>
  <c r="L75" i="7" s="1"/>
  <c r="E75" i="7"/>
  <c r="L25" i="5" s="1"/>
  <c r="I89" i="7"/>
  <c r="L89" i="7" s="1"/>
  <c r="E89" i="7"/>
  <c r="L28" i="5" s="1"/>
  <c r="F20" i="5"/>
  <c r="G20" i="5"/>
  <c r="E112" i="7"/>
  <c r="K112" i="7"/>
  <c r="W110" i="7"/>
  <c r="W109" i="7" s="1"/>
  <c r="F20" i="8" s="1"/>
  <c r="I21" i="6"/>
  <c r="L21" i="6" s="1"/>
  <c r="W69" i="7"/>
  <c r="W68" i="7" s="1"/>
  <c r="F18" i="8" s="1"/>
  <c r="K72" i="7"/>
  <c r="E72" i="7"/>
  <c r="I87" i="7"/>
  <c r="L87" i="7" s="1"/>
  <c r="E87" i="7"/>
  <c r="E36" i="7"/>
  <c r="L17" i="5" s="1"/>
  <c r="K36" i="7"/>
  <c r="L36" i="7" s="1"/>
  <c r="E33" i="7"/>
  <c r="K33" i="7"/>
  <c r="W81" i="7"/>
  <c r="W80" i="7" s="1"/>
  <c r="F19" i="8" s="1"/>
  <c r="W66" i="6"/>
  <c r="K66" i="6" s="1"/>
  <c r="L66" i="6" s="1"/>
  <c r="W27" i="7" l="1"/>
  <c r="E28" i="7"/>
  <c r="L14" i="5" s="1"/>
  <c r="L112" i="7"/>
  <c r="K110" i="7"/>
  <c r="K109" i="7" s="1"/>
  <c r="L42" i="5"/>
  <c r="E110" i="7"/>
  <c r="E109" i="7" s="1"/>
  <c r="E99" i="7"/>
  <c r="L36" i="5"/>
  <c r="L100" i="7"/>
  <c r="L99" i="7" s="1"/>
  <c r="I99" i="7"/>
  <c r="L24" i="5"/>
  <c r="E69" i="7"/>
  <c r="E68" i="7" s="1"/>
  <c r="K69" i="7"/>
  <c r="K68" i="7" s="1"/>
  <c r="L72" i="7"/>
  <c r="L69" i="7" s="1"/>
  <c r="L68" i="7" s="1"/>
  <c r="L27" i="5"/>
  <c r="E81" i="7"/>
  <c r="L33" i="7"/>
  <c r="L27" i="7" s="1"/>
  <c r="K27" i="7"/>
  <c r="L16" i="5"/>
  <c r="I121" i="7"/>
  <c r="I120" i="7" s="1"/>
  <c r="H81" i="7"/>
  <c r="E27" i="7" l="1"/>
  <c r="N42" i="5"/>
  <c r="M42" i="5"/>
  <c r="M36" i="5"/>
  <c r="N36" i="5"/>
  <c r="J120" i="7"/>
  <c r="H121" i="7"/>
  <c r="H120" i="7" s="1"/>
  <c r="L121" i="7" l="1"/>
  <c r="L120" i="7" s="1"/>
  <c r="F122" i="7"/>
  <c r="G122" i="7" s="1"/>
  <c r="F121" i="7" l="1"/>
  <c r="G121" i="7" s="1"/>
  <c r="E120" i="7"/>
  <c r="F120" i="7" l="1"/>
  <c r="G120" i="7" s="1"/>
  <c r="W44" i="6" l="1"/>
  <c r="W17" i="6"/>
  <c r="K43" i="6" l="1"/>
  <c r="E43" i="6"/>
  <c r="E22" i="5" s="1"/>
  <c r="W42" i="6"/>
  <c r="W41" i="6" s="1"/>
  <c r="F12" i="8" s="1"/>
  <c r="E17" i="6"/>
  <c r="E10" i="5" s="1"/>
  <c r="I17" i="6"/>
  <c r="L17" i="6" s="1"/>
  <c r="E42" i="6"/>
  <c r="E41" i="6" s="1"/>
  <c r="A1" i="7"/>
  <c r="A1" i="6"/>
  <c r="E119" i="7"/>
  <c r="L45" i="5" s="1"/>
  <c r="E118" i="7"/>
  <c r="L44" i="5" s="1"/>
  <c r="E115" i="7"/>
  <c r="F95" i="7"/>
  <c r="F84" i="7"/>
  <c r="H117" i="7"/>
  <c r="H116" i="7" s="1"/>
  <c r="J117" i="7"/>
  <c r="J116" i="7" s="1"/>
  <c r="H114" i="7"/>
  <c r="H113" i="7" s="1"/>
  <c r="J109" i="7"/>
  <c r="H110" i="7"/>
  <c r="H109" i="7" s="1"/>
  <c r="H107" i="7"/>
  <c r="H106" i="7" s="1"/>
  <c r="H103" i="7"/>
  <c r="H102" i="7" s="1"/>
  <c r="J97" i="7"/>
  <c r="H97" i="7"/>
  <c r="J81" i="7"/>
  <c r="H69" i="7"/>
  <c r="H68" i="7" s="1"/>
  <c r="J27" i="7"/>
  <c r="J8" i="7"/>
  <c r="J7" i="7" s="1"/>
  <c r="H8" i="7"/>
  <c r="H7" i="7" s="1"/>
  <c r="W51" i="7"/>
  <c r="W52" i="7"/>
  <c r="W50" i="7"/>
  <c r="W40" i="7"/>
  <c r="W41" i="7"/>
  <c r="W42" i="7"/>
  <c r="W43" i="7"/>
  <c r="W39" i="7"/>
  <c r="L43" i="5" l="1"/>
  <c r="E114" i="7"/>
  <c r="E113" i="7" s="1"/>
  <c r="W49" i="7"/>
  <c r="K49" i="7" s="1"/>
  <c r="L49" i="7" s="1"/>
  <c r="L43" i="6"/>
  <c r="L42" i="6" s="1"/>
  <c r="L41" i="6" s="1"/>
  <c r="K42" i="6"/>
  <c r="K41" i="6" s="1"/>
  <c r="N44" i="5"/>
  <c r="M44" i="5"/>
  <c r="N45" i="5"/>
  <c r="M45" i="5"/>
  <c r="E49" i="7"/>
  <c r="L19" i="5" s="1"/>
  <c r="W38" i="7"/>
  <c r="E38" i="7" s="1"/>
  <c r="H80" i="7"/>
  <c r="H6" i="7" s="1"/>
  <c r="F96" i="7"/>
  <c r="G96" i="7" s="1"/>
  <c r="M20" i="5"/>
  <c r="G92" i="7"/>
  <c r="F92" i="7"/>
  <c r="J80" i="7"/>
  <c r="F93" i="7"/>
  <c r="I103" i="7"/>
  <c r="I102" i="7" s="1"/>
  <c r="G93" i="7"/>
  <c r="M24" i="5"/>
  <c r="N24" i="5" s="1"/>
  <c r="M22" i="5"/>
  <c r="N22" i="5" s="1"/>
  <c r="G94" i="7"/>
  <c r="M28" i="5"/>
  <c r="N28" i="5" s="1"/>
  <c r="N31" i="5"/>
  <c r="M31" i="5"/>
  <c r="M34" i="5"/>
  <c r="N34" i="5" s="1"/>
  <c r="M30" i="5"/>
  <c r="N30" i="5" s="1"/>
  <c r="G95" i="7"/>
  <c r="F90" i="7"/>
  <c r="G90" i="7" s="1"/>
  <c r="I81" i="7"/>
  <c r="M27" i="5"/>
  <c r="N27" i="5" s="1"/>
  <c r="F87" i="7"/>
  <c r="G87" i="7" s="1"/>
  <c r="M26" i="5"/>
  <c r="N26" i="5" s="1"/>
  <c r="M10" i="5"/>
  <c r="M13" i="5"/>
  <c r="M14" i="5"/>
  <c r="M21" i="5"/>
  <c r="E117" i="7"/>
  <c r="E116" i="7" s="1"/>
  <c r="N10" i="5"/>
  <c r="G84" i="7"/>
  <c r="I109" i="7"/>
  <c r="M15" i="5"/>
  <c r="F94" i="7"/>
  <c r="F89" i="7"/>
  <c r="G89" i="7" s="1"/>
  <c r="I117" i="7"/>
  <c r="I116" i="7" s="1"/>
  <c r="H62" i="6"/>
  <c r="H61" i="6" s="1"/>
  <c r="H57" i="6"/>
  <c r="H56" i="6" s="1"/>
  <c r="H51" i="6"/>
  <c r="H50" i="6" s="1"/>
  <c r="I47" i="6"/>
  <c r="I46" i="6" s="1"/>
  <c r="J47" i="6"/>
  <c r="H47" i="6"/>
  <c r="H46" i="6" s="1"/>
  <c r="F23" i="5"/>
  <c r="H38" i="6"/>
  <c r="H37" i="6" s="1"/>
  <c r="J30" i="6"/>
  <c r="I27" i="6"/>
  <c r="I26" i="6" s="1"/>
  <c r="J27" i="6"/>
  <c r="J26" i="6" s="1"/>
  <c r="H27" i="6"/>
  <c r="H26" i="6" s="1"/>
  <c r="I24" i="6"/>
  <c r="H24" i="6"/>
  <c r="H23" i="6" s="1"/>
  <c r="E66" i="6"/>
  <c r="E36" i="5" s="1"/>
  <c r="E32" i="6"/>
  <c r="E17" i="5" s="1"/>
  <c r="E27" i="6"/>
  <c r="E26" i="6" s="1"/>
  <c r="G14" i="5"/>
  <c r="G13" i="5"/>
  <c r="G12" i="5"/>
  <c r="G8" i="5"/>
  <c r="D57" i="6"/>
  <c r="D56" i="6" s="1"/>
  <c r="F54" i="6"/>
  <c r="G54" i="6"/>
  <c r="D38" i="6"/>
  <c r="D37" i="6" s="1"/>
  <c r="D30" i="6"/>
  <c r="D29" i="6" s="1"/>
  <c r="D27" i="6"/>
  <c r="D26" i="6" s="1"/>
  <c r="D24" i="6"/>
  <c r="D23" i="6" s="1"/>
  <c r="D7" i="6"/>
  <c r="J8" i="6"/>
  <c r="W64" i="6"/>
  <c r="W34" i="6"/>
  <c r="W35" i="6"/>
  <c r="W33" i="6"/>
  <c r="W11" i="6"/>
  <c r="W12" i="6"/>
  <c r="W13" i="6"/>
  <c r="W14" i="6"/>
  <c r="W10" i="6"/>
  <c r="G17" i="5" l="1"/>
  <c r="F17" i="5"/>
  <c r="E64" i="6"/>
  <c r="E34" i="5" s="1"/>
  <c r="W62" i="6"/>
  <c r="W61" i="6" s="1"/>
  <c r="F13" i="8" s="1"/>
  <c r="K64" i="6"/>
  <c r="G36" i="5"/>
  <c r="F36" i="5"/>
  <c r="W30" i="6"/>
  <c r="W29" i="6" s="1"/>
  <c r="F10" i="8" s="1"/>
  <c r="H33" i="6"/>
  <c r="M43" i="5"/>
  <c r="N43" i="5"/>
  <c r="K38" i="7"/>
  <c r="W35" i="7"/>
  <c r="L18" i="5"/>
  <c r="E35" i="7"/>
  <c r="K35" i="7"/>
  <c r="K7" i="7" s="1"/>
  <c r="K6" i="7" s="1"/>
  <c r="L38" i="7"/>
  <c r="L35" i="7" s="1"/>
  <c r="W8" i="6"/>
  <c r="W7" i="6" s="1"/>
  <c r="I10" i="6"/>
  <c r="E10" i="6"/>
  <c r="E33" i="6"/>
  <c r="E18" i="5" s="1"/>
  <c r="E62" i="6"/>
  <c r="E61" i="6" s="1"/>
  <c r="D6" i="6"/>
  <c r="F27" i="5"/>
  <c r="G27" i="5"/>
  <c r="G53" i="6"/>
  <c r="F29" i="5"/>
  <c r="G29" i="5"/>
  <c r="G26" i="5"/>
  <c r="F26" i="5"/>
  <c r="G31" i="5"/>
  <c r="F31" i="5"/>
  <c r="G28" i="5"/>
  <c r="F28" i="5"/>
  <c r="G32" i="5"/>
  <c r="F32" i="5"/>
  <c r="L47" i="6"/>
  <c r="G24" i="5"/>
  <c r="F24" i="5"/>
  <c r="I80" i="7"/>
  <c r="F25" i="5"/>
  <c r="G25" i="5"/>
  <c r="G49" i="6"/>
  <c r="F30" i="5"/>
  <c r="G30" i="5"/>
  <c r="E80" i="7"/>
  <c r="M29" i="5"/>
  <c r="N29" i="5" s="1"/>
  <c r="N21" i="5"/>
  <c r="M33" i="5"/>
  <c r="N33" i="5" s="1"/>
  <c r="M32" i="5"/>
  <c r="N32" i="5"/>
  <c r="N20" i="5"/>
  <c r="N14" i="5"/>
  <c r="N15" i="5"/>
  <c r="N13" i="5"/>
  <c r="F49" i="6"/>
  <c r="J51" i="6"/>
  <c r="I51" i="6"/>
  <c r="L57" i="6"/>
  <c r="I42" i="6"/>
  <c r="L51" i="6"/>
  <c r="L50" i="6" s="1"/>
  <c r="F53" i="6"/>
  <c r="E38" i="6"/>
  <c r="E37" i="6" s="1"/>
  <c r="L23" i="6"/>
  <c r="F14" i="5"/>
  <c r="F11" i="5"/>
  <c r="E47" i="6"/>
  <c r="E46" i="6" s="1"/>
  <c r="F13" i="5"/>
  <c r="F8" i="5"/>
  <c r="F12" i="5"/>
  <c r="F33" i="6"/>
  <c r="G33" i="6" s="1"/>
  <c r="G23" i="5"/>
  <c r="F10" i="5"/>
  <c r="G10" i="5" s="1"/>
  <c r="F55" i="6"/>
  <c r="G55" i="6"/>
  <c r="E24" i="6"/>
  <c r="E23" i="6" s="1"/>
  <c r="F112" i="7"/>
  <c r="F111" i="7"/>
  <c r="F110" i="7"/>
  <c r="L107" i="7"/>
  <c r="L106" i="7" s="1"/>
  <c r="F108" i="7"/>
  <c r="J106" i="7"/>
  <c r="F100" i="7"/>
  <c r="F98" i="7"/>
  <c r="G52" i="6"/>
  <c r="G48" i="6"/>
  <c r="J42" i="6"/>
  <c r="J41" i="6" s="1"/>
  <c r="H42" i="6"/>
  <c r="H41" i="6" s="1"/>
  <c r="F64" i="6"/>
  <c r="F40" i="6"/>
  <c r="I38" i="6"/>
  <c r="I37" i="6" s="1"/>
  <c r="G28" i="6"/>
  <c r="F21" i="6"/>
  <c r="G21" i="6" s="1"/>
  <c r="F20" i="6"/>
  <c r="F17" i="6"/>
  <c r="G17" i="6" s="1"/>
  <c r="D4" i="6"/>
  <c r="D4" i="7" s="1"/>
  <c r="F119" i="7"/>
  <c r="G119" i="7" s="1"/>
  <c r="F118" i="7"/>
  <c r="G118" i="7" s="1"/>
  <c r="L114" i="7"/>
  <c r="L113" i="7" s="1"/>
  <c r="J114" i="7"/>
  <c r="J113" i="7" s="1"/>
  <c r="F105" i="7"/>
  <c r="G105" i="7" s="1"/>
  <c r="J103" i="7"/>
  <c r="J102" i="7" s="1"/>
  <c r="J69" i="7"/>
  <c r="J68" i="7" s="1"/>
  <c r="J6" i="7" s="1"/>
  <c r="J62" i="6"/>
  <c r="F63" i="6"/>
  <c r="F58" i="6"/>
  <c r="I36" i="6"/>
  <c r="L36" i="6" s="1"/>
  <c r="F36" i="6"/>
  <c r="F32" i="6"/>
  <c r="G32" i="6" s="1"/>
  <c r="F31" i="6"/>
  <c r="J29" i="6"/>
  <c r="F25" i="6"/>
  <c r="J23" i="6"/>
  <c r="I23" i="6"/>
  <c r="F9" i="6"/>
  <c r="J7" i="6"/>
  <c r="E4" i="6"/>
  <c r="E4" i="7" s="1"/>
  <c r="L5" i="5"/>
  <c r="K5" i="5"/>
  <c r="F18" i="5" l="1"/>
  <c r="G18" i="5"/>
  <c r="G34" i="5"/>
  <c r="F34" i="5"/>
  <c r="L33" i="6"/>
  <c r="H30" i="6"/>
  <c r="H29" i="6" s="1"/>
  <c r="H6" i="6" s="1"/>
  <c r="L64" i="6"/>
  <c r="K62" i="6"/>
  <c r="K61" i="6" s="1"/>
  <c r="K6" i="6" s="1"/>
  <c r="E8" i="6"/>
  <c r="E7" i="6" s="1"/>
  <c r="E9" i="5"/>
  <c r="E7" i="5" s="1"/>
  <c r="L10" i="6"/>
  <c r="I8" i="6"/>
  <c r="I7" i="6" s="1"/>
  <c r="F9" i="8"/>
  <c r="V6" i="6"/>
  <c r="F4" i="8" s="1"/>
  <c r="F33" i="5"/>
  <c r="G33" i="5"/>
  <c r="F22" i="5"/>
  <c r="F10" i="6"/>
  <c r="G10" i="6" s="1"/>
  <c r="M19" i="5"/>
  <c r="N19" i="5" s="1"/>
  <c r="M9" i="5"/>
  <c r="N9" i="5" s="1"/>
  <c r="M16" i="5"/>
  <c r="N16" i="5" s="1"/>
  <c r="G11" i="5"/>
  <c r="I30" i="6"/>
  <c r="I29" i="6" s="1"/>
  <c r="F18" i="6"/>
  <c r="G18" i="6" s="1"/>
  <c r="I62" i="6"/>
  <c r="I61" i="6" s="1"/>
  <c r="F9" i="5"/>
  <c r="G9" i="5" s="1"/>
  <c r="L30" i="6"/>
  <c r="L29" i="6" s="1"/>
  <c r="E30" i="6"/>
  <c r="L117" i="7"/>
  <c r="L116" i="7" s="1"/>
  <c r="L110" i="7"/>
  <c r="L109" i="7" s="1"/>
  <c r="F107" i="7"/>
  <c r="G107" i="7" s="1"/>
  <c r="G110" i="7"/>
  <c r="G112" i="7"/>
  <c r="G111" i="7"/>
  <c r="G108" i="7"/>
  <c r="I107" i="7"/>
  <c r="I106" i="7" s="1"/>
  <c r="G100" i="7"/>
  <c r="G98" i="7"/>
  <c r="F117" i="7"/>
  <c r="G117" i="7" s="1"/>
  <c r="F103" i="7"/>
  <c r="G103" i="7" s="1"/>
  <c r="F60" i="7"/>
  <c r="G60" i="7" s="1"/>
  <c r="F115" i="7"/>
  <c r="G115" i="7" s="1"/>
  <c r="F38" i="7"/>
  <c r="G38" i="7" s="1"/>
  <c r="I50" i="6"/>
  <c r="F52" i="6"/>
  <c r="F48" i="6"/>
  <c r="F43" i="6"/>
  <c r="G43" i="6" s="1"/>
  <c r="I41" i="6"/>
  <c r="I57" i="6"/>
  <c r="I56" i="6" s="1"/>
  <c r="G27" i="6"/>
  <c r="J61" i="6"/>
  <c r="F24" i="6"/>
  <c r="J38" i="6"/>
  <c r="J37" i="6" s="1"/>
  <c r="L38" i="6"/>
  <c r="L37" i="6" s="1"/>
  <c r="G39" i="6"/>
  <c r="G40" i="6"/>
  <c r="F60" i="6"/>
  <c r="F66" i="6"/>
  <c r="G66" i="6" s="1"/>
  <c r="G20" i="6"/>
  <c r="L26" i="6"/>
  <c r="F28" i="6"/>
  <c r="G9" i="6"/>
  <c r="G36" i="6"/>
  <c r="G58" i="6"/>
  <c r="G24" i="6"/>
  <c r="G25" i="6"/>
  <c r="G31" i="6"/>
  <c r="G63" i="6"/>
  <c r="G64" i="6"/>
  <c r="L103" i="7"/>
  <c r="L102" i="7" s="1"/>
  <c r="F15" i="7"/>
  <c r="G15" i="7"/>
  <c r="F72" i="7"/>
  <c r="G72" i="7" s="1"/>
  <c r="F104" i="7"/>
  <c r="G104" i="7" s="1"/>
  <c r="I114" i="7"/>
  <c r="I113" i="7" s="1"/>
  <c r="R4" i="4" l="1"/>
  <c r="L8" i="6"/>
  <c r="L7" i="6" s="1"/>
  <c r="F70" i="7"/>
  <c r="G70" i="7" s="1"/>
  <c r="I6" i="6"/>
  <c r="E29" i="6"/>
  <c r="E6" i="6" s="1"/>
  <c r="F6" i="6" s="1"/>
  <c r="G22" i="5"/>
  <c r="M23" i="5"/>
  <c r="N23" i="5" s="1"/>
  <c r="M25" i="5"/>
  <c r="N25" i="5" s="1"/>
  <c r="M18" i="5"/>
  <c r="N18" i="5" s="1"/>
  <c r="F7" i="6"/>
  <c r="G7" i="6" s="1"/>
  <c r="F8" i="6"/>
  <c r="G8" i="6" s="1"/>
  <c r="F9" i="7"/>
  <c r="G9" i="7" s="1"/>
  <c r="I69" i="7"/>
  <c r="I68" i="7" s="1"/>
  <c r="L62" i="6"/>
  <c r="L61" i="6" s="1"/>
  <c r="F7" i="5"/>
  <c r="F109" i="7"/>
  <c r="G109" i="7" s="1"/>
  <c r="F116" i="7"/>
  <c r="G116" i="7" s="1"/>
  <c r="F12" i="7"/>
  <c r="G12" i="7" s="1"/>
  <c r="F114" i="7"/>
  <c r="G114" i="7" s="1"/>
  <c r="F42" i="6"/>
  <c r="G42" i="6" s="1"/>
  <c r="G60" i="6"/>
  <c r="F27" i="6"/>
  <c r="G26" i="6"/>
  <c r="F39" i="6"/>
  <c r="L56" i="6"/>
  <c r="J57" i="6"/>
  <c r="J56" i="6" s="1"/>
  <c r="F61" i="6"/>
  <c r="G61" i="6" s="1"/>
  <c r="F30" i="6"/>
  <c r="G30" i="6" s="1"/>
  <c r="F62" i="6"/>
  <c r="G62" i="6" s="1"/>
  <c r="F75" i="7"/>
  <c r="G75" i="7" s="1"/>
  <c r="F49" i="7"/>
  <c r="G49" i="7" s="1"/>
  <c r="F23" i="6"/>
  <c r="G23" i="6"/>
  <c r="F24" i="7"/>
  <c r="G24" i="7" s="1"/>
  <c r="F64" i="7"/>
  <c r="G64" i="7" s="1"/>
  <c r="F28" i="7"/>
  <c r="G28" i="7" s="1"/>
  <c r="F31" i="7"/>
  <c r="G31" i="7" s="1"/>
  <c r="F27" i="7"/>
  <c r="F33" i="7"/>
  <c r="G33" i="7" s="1"/>
  <c r="F57" i="6"/>
  <c r="G57" i="6" s="1"/>
  <c r="F16" i="5" l="1"/>
  <c r="G16" i="5"/>
  <c r="F29" i="6"/>
  <c r="G29" i="6" s="1"/>
  <c r="F36" i="7"/>
  <c r="G36" i="7" s="1"/>
  <c r="M8" i="5"/>
  <c r="N8" i="5" s="1"/>
  <c r="F113" i="7"/>
  <c r="G113" i="7" s="1"/>
  <c r="F99" i="7"/>
  <c r="F35" i="7"/>
  <c r="G35" i="7" s="1"/>
  <c r="F69" i="7"/>
  <c r="G69" i="7" s="1"/>
  <c r="F102" i="7"/>
  <c r="G102" i="7" s="1"/>
  <c r="F51" i="6"/>
  <c r="J50" i="6"/>
  <c r="L46" i="6"/>
  <c r="L6" i="6" s="1"/>
  <c r="F41" i="6"/>
  <c r="G41" i="6" s="1"/>
  <c r="F26" i="6"/>
  <c r="F38" i="6"/>
  <c r="G38" i="6" s="1"/>
  <c r="G27" i="7"/>
  <c r="F68" i="7"/>
  <c r="G68" i="7" s="1"/>
  <c r="F82" i="7"/>
  <c r="G82" i="7" s="1"/>
  <c r="J46" i="6" l="1"/>
  <c r="J6" i="6"/>
  <c r="F21" i="7"/>
  <c r="G21" i="7" s="1"/>
  <c r="M17" i="5"/>
  <c r="N17" i="5" s="1"/>
  <c r="M12" i="5"/>
  <c r="N12" i="5" s="1"/>
  <c r="F56" i="6"/>
  <c r="G56" i="6" s="1"/>
  <c r="G51" i="6"/>
  <c r="G50" i="6"/>
  <c r="F106" i="7"/>
  <c r="G106" i="7"/>
  <c r="G99" i="7"/>
  <c r="F37" i="6"/>
  <c r="G37" i="6"/>
  <c r="F50" i="6" l="1"/>
  <c r="F81" i="7"/>
  <c r="G81" i="7" s="1"/>
  <c r="F97" i="7"/>
  <c r="G97" i="7" s="1"/>
  <c r="F47" i="6"/>
  <c r="G47" i="6"/>
  <c r="G6" i="6"/>
  <c r="F80" i="7"/>
  <c r="G80" i="7" s="1"/>
  <c r="L81" i="7" l="1"/>
  <c r="L80" i="7" s="1"/>
  <c r="F46" i="6"/>
  <c r="G46" i="6"/>
  <c r="G7" i="5" l="1"/>
  <c r="W8" i="7" l="1"/>
  <c r="W7" i="7" s="1"/>
  <c r="F17" i="8" s="1"/>
  <c r="V6" i="7" l="1"/>
  <c r="F18" i="7"/>
  <c r="G18" i="7" s="1"/>
  <c r="E8" i="7"/>
  <c r="I8" i="7"/>
  <c r="I7" i="7" s="1"/>
  <c r="I6" i="7" s="1"/>
  <c r="T4" i="4" l="1"/>
  <c r="J4" i="8"/>
  <c r="Z6" i="7"/>
  <c r="L7" i="7"/>
  <c r="L6" i="7" s="1"/>
  <c r="M11" i="5"/>
  <c r="N11" i="5" s="1"/>
  <c r="L7" i="5"/>
  <c r="M7" i="5" s="1"/>
  <c r="N7" i="5" s="1"/>
  <c r="F8" i="7"/>
  <c r="G8" i="7" s="1"/>
  <c r="E7" i="7"/>
  <c r="E6" i="7" s="1"/>
  <c r="F7" i="7" l="1"/>
  <c r="G7" i="7" s="1"/>
  <c r="F6" i="7"/>
  <c r="G6" i="7" s="1"/>
</calcChain>
</file>

<file path=xl/sharedStrings.xml><?xml version="1.0" encoding="utf-8"?>
<sst xmlns="http://schemas.openxmlformats.org/spreadsheetml/2006/main" count="979" uniqueCount="524">
  <si>
    <t>원</t>
  </si>
  <si>
    <t>×</t>
  </si>
  <si>
    <t>명</t>
  </si>
  <si>
    <t>월</t>
  </si>
  <si>
    <t>=</t>
  </si>
  <si>
    <t>회</t>
  </si>
  <si>
    <t>대</t>
  </si>
  <si>
    <t>일</t>
  </si>
  <si>
    <t>(단위 : 천원)</t>
    <phoneticPr fontId="3" type="noConversion"/>
  </si>
  <si>
    <t>세 입 부</t>
    <phoneticPr fontId="3" type="noConversion"/>
  </si>
  <si>
    <t>세 출 부</t>
    <phoneticPr fontId="3" type="noConversion"/>
  </si>
  <si>
    <t>관</t>
    <phoneticPr fontId="3" type="noConversion"/>
  </si>
  <si>
    <t>항</t>
    <phoneticPr fontId="3" type="noConversion"/>
  </si>
  <si>
    <t>증감(B-A)</t>
    <phoneticPr fontId="3" type="noConversion"/>
  </si>
  <si>
    <t>증감(B-A)</t>
    <phoneticPr fontId="3" type="noConversion"/>
  </si>
  <si>
    <t>액수</t>
    <phoneticPr fontId="3" type="noConversion"/>
  </si>
  <si>
    <t>비율(%)</t>
    <phoneticPr fontId="3" type="noConversion"/>
  </si>
  <si>
    <t>총 계</t>
    <phoneticPr fontId="3" type="noConversion"/>
  </si>
  <si>
    <t>총 계</t>
    <phoneticPr fontId="3" type="noConversion"/>
  </si>
  <si>
    <t>후원금</t>
    <phoneticPr fontId="3" type="noConversion"/>
  </si>
  <si>
    <t>04.전출금</t>
    <phoneticPr fontId="3" type="noConversion"/>
  </si>
  <si>
    <t>잡지출</t>
    <phoneticPr fontId="3" type="noConversion"/>
  </si>
  <si>
    <t>예비비</t>
    <phoneticPr fontId="3" type="noConversion"/>
  </si>
  <si>
    <t>(예산단위 : 천원, 산출기초 : 원)</t>
    <phoneticPr fontId="9" type="noConversion"/>
  </si>
  <si>
    <t>과목</t>
    <phoneticPr fontId="9" type="noConversion"/>
  </si>
  <si>
    <t>증감(B-A)</t>
    <phoneticPr fontId="9" type="noConversion"/>
  </si>
  <si>
    <t>자금원천 구분(단위 : 원)</t>
    <phoneticPr fontId="4" type="noConversion"/>
  </si>
  <si>
    <t>산출기초</t>
    <phoneticPr fontId="9" type="noConversion"/>
  </si>
  <si>
    <t>관</t>
    <phoneticPr fontId="9" type="noConversion"/>
  </si>
  <si>
    <t>항</t>
    <phoneticPr fontId="9" type="noConversion"/>
  </si>
  <si>
    <t>목</t>
    <phoneticPr fontId="9" type="noConversion"/>
  </si>
  <si>
    <t>액수</t>
    <phoneticPr fontId="3" type="noConversion"/>
  </si>
  <si>
    <t>비율(%)</t>
    <phoneticPr fontId="3" type="noConversion"/>
  </si>
  <si>
    <t>보조금</t>
    <phoneticPr fontId="4" type="noConversion"/>
  </si>
  <si>
    <t>자부담</t>
    <phoneticPr fontId="4" type="noConversion"/>
  </si>
  <si>
    <t>후원금</t>
    <phoneticPr fontId="4" type="noConversion"/>
  </si>
  <si>
    <t>계</t>
    <phoneticPr fontId="4" type="noConversion"/>
  </si>
  <si>
    <t>총 계</t>
    <phoneticPr fontId="9" type="noConversion"/>
  </si>
  <si>
    <t>02.사업수입</t>
    <phoneticPr fontId="4" type="noConversion"/>
  </si>
  <si>
    <t>사업수입 합계</t>
    <phoneticPr fontId="3" type="noConversion"/>
  </si>
  <si>
    <t>21.사업수입</t>
    <phoneticPr fontId="9" type="noConversion"/>
  </si>
  <si>
    <t xml:space="preserve">05.후원금 </t>
    <phoneticPr fontId="9" type="noConversion"/>
  </si>
  <si>
    <t>후원금 합계</t>
    <phoneticPr fontId="3" type="noConversion"/>
  </si>
  <si>
    <t>51.후원금</t>
    <phoneticPr fontId="9" type="noConversion"/>
  </si>
  <si>
    <t>511.지정후원금</t>
    <phoneticPr fontId="9" type="noConversion"/>
  </si>
  <si>
    <t>이월금 합계</t>
    <phoneticPr fontId="3" type="noConversion"/>
  </si>
  <si>
    <t>잡수입 합계</t>
    <phoneticPr fontId="3" type="noConversion"/>
  </si>
  <si>
    <t>01.사무비</t>
    <phoneticPr fontId="4" type="noConversion"/>
  </si>
  <si>
    <t>사무비 합계</t>
    <phoneticPr fontId="3" type="noConversion"/>
  </si>
  <si>
    <t>11.인건비</t>
    <phoneticPr fontId="4" type="noConversion"/>
  </si>
  <si>
    <t>인건비 합계</t>
    <phoneticPr fontId="3" type="noConversion"/>
  </si>
  <si>
    <t>112.제수당</t>
    <phoneticPr fontId="4" type="noConversion"/>
  </si>
  <si>
    <t>제수당 소계</t>
    <phoneticPr fontId="3" type="noConversion"/>
  </si>
  <si>
    <t>113.일용잡급</t>
    <phoneticPr fontId="9" type="noConversion"/>
  </si>
  <si>
    <t>일용잡급 소계</t>
    <phoneticPr fontId="3" type="noConversion"/>
  </si>
  <si>
    <t>퇴직적립금</t>
    <phoneticPr fontId="3" type="noConversion"/>
  </si>
  <si>
    <t>116.사회보험</t>
    <phoneticPr fontId="9" type="noConversion"/>
  </si>
  <si>
    <t>부담금</t>
    <phoneticPr fontId="9" type="noConversion"/>
  </si>
  <si>
    <t>12.업무추진비</t>
    <phoneticPr fontId="9" type="noConversion"/>
  </si>
  <si>
    <t>업무추진비 합계</t>
    <phoneticPr fontId="3" type="noConversion"/>
  </si>
  <si>
    <t>121.기관운영비</t>
    <phoneticPr fontId="9" type="noConversion"/>
  </si>
  <si>
    <t>기관운영비 소계</t>
    <phoneticPr fontId="3" type="noConversion"/>
  </si>
  <si>
    <t>122.직책보조비</t>
    <phoneticPr fontId="3" type="noConversion"/>
  </si>
  <si>
    <t>직책보조비 소계</t>
    <phoneticPr fontId="3" type="noConversion"/>
  </si>
  <si>
    <t>123.회의비</t>
    <phoneticPr fontId="9" type="noConversion"/>
  </si>
  <si>
    <t>회의비 소계</t>
    <phoneticPr fontId="3" type="noConversion"/>
  </si>
  <si>
    <t>13.운영비</t>
    <phoneticPr fontId="9" type="noConversion"/>
  </si>
  <si>
    <t>운영비 합계</t>
    <phoneticPr fontId="3" type="noConversion"/>
  </si>
  <si>
    <t>131.여비</t>
    <phoneticPr fontId="9" type="noConversion"/>
  </si>
  <si>
    <t>여비 소계</t>
    <phoneticPr fontId="9" type="noConversion"/>
  </si>
  <si>
    <t>132.수용비및</t>
    <phoneticPr fontId="9" type="noConversion"/>
  </si>
  <si>
    <t>수용비 및 수수료 소계</t>
    <phoneticPr fontId="3" type="noConversion"/>
  </si>
  <si>
    <t>수수료</t>
    <phoneticPr fontId="3" type="noConversion"/>
  </si>
  <si>
    <t>차량비 소계</t>
    <phoneticPr fontId="3" type="noConversion"/>
  </si>
  <si>
    <t>기타운영비 소계</t>
    <phoneticPr fontId="3" type="noConversion"/>
  </si>
  <si>
    <t>02.재산조성비</t>
    <phoneticPr fontId="9" type="noConversion"/>
  </si>
  <si>
    <t>재산조성비 합계</t>
    <phoneticPr fontId="3" type="noConversion"/>
  </si>
  <si>
    <t>21.시설비</t>
    <phoneticPr fontId="9" type="noConversion"/>
  </si>
  <si>
    <t>시설비 합계</t>
    <phoneticPr fontId="3" type="noConversion"/>
  </si>
  <si>
    <t>211.시설비</t>
    <phoneticPr fontId="9" type="noConversion"/>
  </si>
  <si>
    <t>시설비 소계</t>
    <phoneticPr fontId="3" type="noConversion"/>
  </si>
  <si>
    <t>시설비(공사비등)</t>
    <phoneticPr fontId="3" type="noConversion"/>
  </si>
  <si>
    <t>212.자산취득비</t>
    <phoneticPr fontId="9" type="noConversion"/>
  </si>
  <si>
    <t>자산취득비 소계</t>
    <phoneticPr fontId="3" type="noConversion"/>
  </si>
  <si>
    <t>비품구입</t>
    <phoneticPr fontId="9" type="noConversion"/>
  </si>
  <si>
    <t>213.시설장비</t>
    <phoneticPr fontId="9" type="noConversion"/>
  </si>
  <si>
    <t>시설장비유지비 소계</t>
    <phoneticPr fontId="3" type="noConversion"/>
  </si>
  <si>
    <t>유지비</t>
    <phoneticPr fontId="3" type="noConversion"/>
  </si>
  <si>
    <t>03.사업비</t>
    <phoneticPr fontId="9" type="noConversion"/>
  </si>
  <si>
    <t>사업비 합계</t>
    <phoneticPr fontId="3" type="noConversion"/>
  </si>
  <si>
    <t>전출금 합계</t>
    <phoneticPr fontId="3" type="noConversion"/>
  </si>
  <si>
    <t>41.전출금</t>
    <phoneticPr fontId="3" type="noConversion"/>
  </si>
  <si>
    <t>07.잡지출</t>
    <phoneticPr fontId="9" type="noConversion"/>
  </si>
  <si>
    <t>잡지출 합계</t>
    <phoneticPr fontId="3" type="noConversion"/>
  </si>
  <si>
    <t>71.잡지출</t>
    <phoneticPr fontId="9" type="noConversion"/>
  </si>
  <si>
    <t>잡지출 소계</t>
    <phoneticPr fontId="3" type="noConversion"/>
  </si>
  <si>
    <t>711.잡지출</t>
    <phoneticPr fontId="9" type="noConversion"/>
  </si>
  <si>
    <t>08.예비비 및 기타</t>
    <phoneticPr fontId="9" type="noConversion"/>
  </si>
  <si>
    <t>예비비 및 기타 합계</t>
    <phoneticPr fontId="3" type="noConversion"/>
  </si>
  <si>
    <t>81.예비비 및 기타</t>
    <phoneticPr fontId="9" type="noConversion"/>
  </si>
  <si>
    <t>예비비 소계</t>
    <phoneticPr fontId="3" type="noConversion"/>
  </si>
  <si>
    <t>811.예비비</t>
    <phoneticPr fontId="9" type="noConversion"/>
  </si>
  <si>
    <t>18년도            예산액              (B)</t>
    <phoneticPr fontId="3" type="noConversion"/>
  </si>
  <si>
    <t>17년도                  예산액                  (A)</t>
    <phoneticPr fontId="3" type="noConversion"/>
  </si>
  <si>
    <t>2018년도 세입 총금액</t>
    <phoneticPr fontId="3" type="noConversion"/>
  </si>
  <si>
    <t>2018년도 세출 총 금액</t>
    <phoneticPr fontId="3" type="noConversion"/>
  </si>
  <si>
    <t>01.입소자부담금수입</t>
    <phoneticPr fontId="4" type="noConversion"/>
  </si>
  <si>
    <t>11.입소비용수입</t>
    <phoneticPr fontId="9" type="noConversion"/>
  </si>
  <si>
    <t>111.입소비용수입</t>
    <phoneticPr fontId="9" type="noConversion"/>
  </si>
  <si>
    <t>112.본인부담금수입</t>
    <phoneticPr fontId="9" type="noConversion"/>
  </si>
  <si>
    <t>113.식재료비수입</t>
    <phoneticPr fontId="9" type="noConversion"/>
  </si>
  <si>
    <t>114.상급침실이용료</t>
    <phoneticPr fontId="9" type="noConversion"/>
  </si>
  <si>
    <t>115.이미용비</t>
    <phoneticPr fontId="9" type="noConversion"/>
  </si>
  <si>
    <t>116.기타비급여수입</t>
    <phoneticPr fontId="9" type="noConversion"/>
  </si>
  <si>
    <t>입소비용수입 합계</t>
    <phoneticPr fontId="3" type="noConversion"/>
  </si>
  <si>
    <t>입소자부담금수입 합계</t>
    <phoneticPr fontId="3" type="noConversion"/>
  </si>
  <si>
    <t>이미용비</t>
    <phoneticPr fontId="3" type="noConversion"/>
  </si>
  <si>
    <t>03.과년도수입</t>
    <phoneticPr fontId="4" type="noConversion"/>
  </si>
  <si>
    <t>31.과년도수입</t>
    <phoneticPr fontId="9" type="noConversion"/>
  </si>
  <si>
    <t>311.과년도수입</t>
    <phoneticPr fontId="9" type="noConversion"/>
  </si>
  <si>
    <t>과년도수입 합계</t>
    <phoneticPr fontId="3" type="noConversion"/>
  </si>
  <si>
    <t>512.비지정후원금</t>
    <phoneticPr fontId="3" type="noConversion"/>
  </si>
  <si>
    <t>04.보조금수입</t>
    <phoneticPr fontId="9" type="noConversion"/>
  </si>
  <si>
    <t>41.보조금수입</t>
    <phoneticPr fontId="9" type="noConversion"/>
  </si>
  <si>
    <t>411.국고보조금</t>
    <phoneticPr fontId="3" type="noConversion"/>
  </si>
  <si>
    <t>412.시.도보조금</t>
    <phoneticPr fontId="4" type="noConversion"/>
  </si>
  <si>
    <t>413.시.군.구보조금</t>
    <phoneticPr fontId="3" type="noConversion"/>
  </si>
  <si>
    <t>414.기타보조금</t>
    <phoneticPr fontId="3" type="noConversion"/>
  </si>
  <si>
    <t>보조금수입 합계</t>
    <phoneticPr fontId="3" type="noConversion"/>
  </si>
  <si>
    <t>기초생활수급자보조금</t>
    <phoneticPr fontId="3" type="noConversion"/>
  </si>
  <si>
    <t>지정후원금</t>
    <phoneticPr fontId="3" type="noConversion"/>
  </si>
  <si>
    <t>비지정후원금</t>
    <phoneticPr fontId="3" type="noConversion"/>
  </si>
  <si>
    <t>06.요양급여수입</t>
    <phoneticPr fontId="9" type="noConversion"/>
  </si>
  <si>
    <t>61.요양급여수입</t>
    <phoneticPr fontId="9" type="noConversion"/>
  </si>
  <si>
    <t>요양급여수입 합계</t>
    <phoneticPr fontId="3" type="noConversion"/>
  </si>
  <si>
    <t>07.차입금</t>
    <phoneticPr fontId="9" type="noConversion"/>
  </si>
  <si>
    <t>71.차입금</t>
    <phoneticPr fontId="9" type="noConversion"/>
  </si>
  <si>
    <t>711.금융기관차입금</t>
    <phoneticPr fontId="3" type="noConversion"/>
  </si>
  <si>
    <t>712.기타차입금</t>
    <phoneticPr fontId="3" type="noConversion"/>
  </si>
  <si>
    <t>금융기관차입금</t>
    <phoneticPr fontId="3" type="noConversion"/>
  </si>
  <si>
    <t>차입금 합계</t>
    <phoneticPr fontId="3" type="noConversion"/>
  </si>
  <si>
    <t>08.전입금</t>
    <phoneticPr fontId="9" type="noConversion"/>
  </si>
  <si>
    <t>81.전입금</t>
    <phoneticPr fontId="9" type="noConversion"/>
  </si>
  <si>
    <t>811.법인전입금</t>
    <phoneticPr fontId="3" type="noConversion"/>
  </si>
  <si>
    <t>813.기타전입금</t>
    <phoneticPr fontId="3" type="noConversion"/>
  </si>
  <si>
    <t>전입금 합계</t>
    <phoneticPr fontId="3" type="noConversion"/>
  </si>
  <si>
    <t>09.이월금</t>
    <phoneticPr fontId="9" type="noConversion"/>
  </si>
  <si>
    <t>91.이월금</t>
    <phoneticPr fontId="9" type="noConversion"/>
  </si>
  <si>
    <t>911.전년도이월금</t>
    <phoneticPr fontId="3" type="noConversion"/>
  </si>
  <si>
    <t>912.전년도이월금            (후원금)</t>
    <phoneticPr fontId="3" type="noConversion"/>
  </si>
  <si>
    <t>10.잡수입</t>
    <phoneticPr fontId="9" type="noConversion"/>
  </si>
  <si>
    <t>101.잡수입</t>
    <phoneticPr fontId="9" type="noConversion"/>
  </si>
  <si>
    <t>1011.불용품매각대</t>
    <phoneticPr fontId="3" type="noConversion"/>
  </si>
  <si>
    <t>1012.기타예금이자수입</t>
    <phoneticPr fontId="3" type="noConversion"/>
  </si>
  <si>
    <t>예금이자</t>
    <phoneticPr fontId="3" type="noConversion"/>
  </si>
  <si>
    <t>611.장기요양급여         수입</t>
    <phoneticPr fontId="3" type="noConversion"/>
  </si>
  <si>
    <t>812.법인전입금       (후원금)</t>
    <phoneticPr fontId="3" type="noConversion"/>
  </si>
  <si>
    <t>814.기타전입금            (후원금)</t>
    <phoneticPr fontId="3" type="noConversion"/>
  </si>
  <si>
    <t xml:space="preserve">115.퇴직금및                 </t>
    <phoneticPr fontId="4" type="noConversion"/>
  </si>
  <si>
    <t>x</t>
  </si>
  <si>
    <t>유관기관업무회의비</t>
    <phoneticPr fontId="4" type="noConversion"/>
  </si>
  <si>
    <t>기관경조사비</t>
    <phoneticPr fontId="3" type="noConversion"/>
  </si>
  <si>
    <t>차량주유및수리비</t>
    <phoneticPr fontId="9" type="noConversion"/>
  </si>
  <si>
    <t>311.생계비</t>
    <phoneticPr fontId="3" type="noConversion"/>
  </si>
  <si>
    <t>31운영비</t>
    <phoneticPr fontId="9" type="noConversion"/>
  </si>
  <si>
    <t>312.수용기관경비</t>
    <phoneticPr fontId="3" type="noConversion"/>
  </si>
  <si>
    <t>313.피복비</t>
    <phoneticPr fontId="3" type="noConversion"/>
  </si>
  <si>
    <t>314.의료비</t>
    <phoneticPr fontId="3" type="noConversion"/>
  </si>
  <si>
    <t>315.장의비</t>
    <phoneticPr fontId="3" type="noConversion"/>
  </si>
  <si>
    <t>316.직업재활비</t>
    <phoneticPr fontId="3" type="noConversion"/>
  </si>
  <si>
    <t>317.자활사업비</t>
    <phoneticPr fontId="3" type="noConversion"/>
  </si>
  <si>
    <t>318.특별급식비</t>
    <phoneticPr fontId="3" type="noConversion"/>
  </si>
  <si>
    <t>319.연료비</t>
    <phoneticPr fontId="3" type="noConversion"/>
  </si>
  <si>
    <t>운영비 소계</t>
    <phoneticPr fontId="3" type="noConversion"/>
  </si>
  <si>
    <t>411.법인회계전출금</t>
    <phoneticPr fontId="3" type="noConversion"/>
  </si>
  <si>
    <t>412.기타전출금</t>
    <phoneticPr fontId="3" type="noConversion"/>
  </si>
  <si>
    <t>05.과년도지출</t>
    <phoneticPr fontId="3" type="noConversion"/>
  </si>
  <si>
    <t>51.과년도지출</t>
    <phoneticPr fontId="3" type="noConversion"/>
  </si>
  <si>
    <t>511.과년도지출</t>
    <phoneticPr fontId="3" type="noConversion"/>
  </si>
  <si>
    <t>06.부채상환금</t>
    <phoneticPr fontId="3" type="noConversion"/>
  </si>
  <si>
    <t>61.부채상환금</t>
    <phoneticPr fontId="3" type="noConversion"/>
  </si>
  <si>
    <t>611.원금상황금</t>
    <phoneticPr fontId="3" type="noConversion"/>
  </si>
  <si>
    <t>612.이자지불금</t>
    <phoneticPr fontId="3" type="noConversion"/>
  </si>
  <si>
    <t>과년도지출 합계</t>
    <phoneticPr fontId="3" type="noConversion"/>
  </si>
  <si>
    <t>전출금 합계</t>
    <phoneticPr fontId="3" type="noConversion"/>
  </si>
  <si>
    <t>부채상환금 합계</t>
    <phoneticPr fontId="3" type="noConversion"/>
  </si>
  <si>
    <t>812.반환금</t>
    <phoneticPr fontId="4" type="noConversion"/>
  </si>
  <si>
    <t>반환금</t>
    <phoneticPr fontId="4" type="noConversion"/>
  </si>
  <si>
    <t>입소비용수입</t>
    <phoneticPr fontId="3" type="noConversion"/>
  </si>
  <si>
    <t>목</t>
    <phoneticPr fontId="3" type="noConversion"/>
  </si>
  <si>
    <t>입소비용수입</t>
    <phoneticPr fontId="3" type="noConversion"/>
  </si>
  <si>
    <t>본인부담금수입</t>
    <phoneticPr fontId="3" type="noConversion"/>
  </si>
  <si>
    <t>식재료비수입</t>
    <phoneticPr fontId="3" type="noConversion"/>
  </si>
  <si>
    <t>상급침실이용료</t>
    <phoneticPr fontId="3" type="noConversion"/>
  </si>
  <si>
    <t>이미용비</t>
    <phoneticPr fontId="3" type="noConversion"/>
  </si>
  <si>
    <t>기타비급여수입</t>
    <phoneticPr fontId="3" type="noConversion"/>
  </si>
  <si>
    <t>과년도수입</t>
    <phoneticPr fontId="3" type="noConversion"/>
  </si>
  <si>
    <t>보조금수입</t>
    <phoneticPr fontId="3" type="noConversion"/>
  </si>
  <si>
    <t>국고보조금</t>
    <phoneticPr fontId="3" type="noConversion"/>
  </si>
  <si>
    <t>시도보조금</t>
    <phoneticPr fontId="3" type="noConversion"/>
  </si>
  <si>
    <t>시군구보조금</t>
    <phoneticPr fontId="3" type="noConversion"/>
  </si>
  <si>
    <t>기타보조금</t>
    <phoneticPr fontId="3" type="noConversion"/>
  </si>
  <si>
    <t>지정후원금</t>
    <phoneticPr fontId="3" type="noConversion"/>
  </si>
  <si>
    <t>비지정후원금</t>
    <phoneticPr fontId="3" type="noConversion"/>
  </si>
  <si>
    <t>사업수입</t>
    <phoneticPr fontId="3" type="noConversion"/>
  </si>
  <si>
    <t>입소자부담금수입</t>
    <phoneticPr fontId="3" type="noConversion"/>
  </si>
  <si>
    <t>후원금</t>
    <phoneticPr fontId="3" type="noConversion"/>
  </si>
  <si>
    <t>요양급여수입</t>
    <phoneticPr fontId="3" type="noConversion"/>
  </si>
  <si>
    <t>장기요양급여수입</t>
    <phoneticPr fontId="3" type="noConversion"/>
  </si>
  <si>
    <t>차입금</t>
    <phoneticPr fontId="3" type="noConversion"/>
  </si>
  <si>
    <t>차입금</t>
    <phoneticPr fontId="3" type="noConversion"/>
  </si>
  <si>
    <t>금융기관차입금</t>
    <phoneticPr fontId="3" type="noConversion"/>
  </si>
  <si>
    <t>기타차입금</t>
    <phoneticPr fontId="3" type="noConversion"/>
  </si>
  <si>
    <t>전입금</t>
    <phoneticPr fontId="3" type="noConversion"/>
  </si>
  <si>
    <t>법인전입금</t>
    <phoneticPr fontId="3" type="noConversion"/>
  </si>
  <si>
    <t>법인전입금(후원금)</t>
    <phoneticPr fontId="3" type="noConversion"/>
  </si>
  <si>
    <t>기타전입금</t>
    <phoneticPr fontId="3" type="noConversion"/>
  </si>
  <si>
    <t>기타전입금(후원금)</t>
    <phoneticPr fontId="3" type="noConversion"/>
  </si>
  <si>
    <t>이월금</t>
    <phoneticPr fontId="3" type="noConversion"/>
  </si>
  <si>
    <t>전년도이월금</t>
    <phoneticPr fontId="3" type="noConversion"/>
  </si>
  <si>
    <t>전년도이월금(후원금)</t>
    <phoneticPr fontId="3" type="noConversion"/>
  </si>
  <si>
    <t>잡수입</t>
    <phoneticPr fontId="3" type="noConversion"/>
  </si>
  <si>
    <t>불용품매각대</t>
    <phoneticPr fontId="3" type="noConversion"/>
  </si>
  <si>
    <t>기타예금이자수입</t>
    <phoneticPr fontId="3" type="noConversion"/>
  </si>
  <si>
    <t>기타잡수입</t>
    <phoneticPr fontId="3" type="noConversion"/>
  </si>
  <si>
    <t>사무비</t>
    <phoneticPr fontId="3" type="noConversion"/>
  </si>
  <si>
    <t>인건비</t>
    <phoneticPr fontId="3" type="noConversion"/>
  </si>
  <si>
    <t>일용잡급</t>
    <phoneticPr fontId="3" type="noConversion"/>
  </si>
  <si>
    <t>업무추진비</t>
    <phoneticPr fontId="3" type="noConversion"/>
  </si>
  <si>
    <t>기관운영비</t>
    <phoneticPr fontId="3" type="noConversion"/>
  </si>
  <si>
    <t>직책보조비</t>
    <phoneticPr fontId="3" type="noConversion"/>
  </si>
  <si>
    <t>회의비</t>
    <phoneticPr fontId="3" type="noConversion"/>
  </si>
  <si>
    <t>운영비</t>
    <phoneticPr fontId="3" type="noConversion"/>
  </si>
  <si>
    <t>여비</t>
    <phoneticPr fontId="3" type="noConversion"/>
  </si>
  <si>
    <t>수용비및수수료</t>
    <phoneticPr fontId="3" type="noConversion"/>
  </si>
  <si>
    <t>기타운영비</t>
    <phoneticPr fontId="3" type="noConversion"/>
  </si>
  <si>
    <t>재산조성비</t>
    <phoneticPr fontId="3" type="noConversion"/>
  </si>
  <si>
    <t>시설비</t>
    <phoneticPr fontId="3" type="noConversion"/>
  </si>
  <si>
    <t>자산취득비</t>
    <phoneticPr fontId="3" type="noConversion"/>
  </si>
  <si>
    <t>시설장비유지비</t>
    <phoneticPr fontId="3" type="noConversion"/>
  </si>
  <si>
    <t>사업비</t>
    <phoneticPr fontId="3" type="noConversion"/>
  </si>
  <si>
    <t>생계비</t>
    <phoneticPr fontId="3" type="noConversion"/>
  </si>
  <si>
    <t>수용기관경비</t>
    <phoneticPr fontId="3" type="noConversion"/>
  </si>
  <si>
    <t>피복비</t>
    <phoneticPr fontId="3" type="noConversion"/>
  </si>
  <si>
    <t>의료비</t>
    <phoneticPr fontId="3" type="noConversion"/>
  </si>
  <si>
    <t>장의비</t>
    <phoneticPr fontId="3" type="noConversion"/>
  </si>
  <si>
    <t>직업재활비</t>
    <phoneticPr fontId="3" type="noConversion"/>
  </si>
  <si>
    <t>자활사업비</t>
    <phoneticPr fontId="3" type="noConversion"/>
  </si>
  <si>
    <t>특별급식비</t>
    <phoneticPr fontId="3" type="noConversion"/>
  </si>
  <si>
    <t>연료비</t>
    <phoneticPr fontId="3" type="noConversion"/>
  </si>
  <si>
    <t>전출금</t>
    <phoneticPr fontId="3" type="noConversion"/>
  </si>
  <si>
    <t>법인회계전출금</t>
    <phoneticPr fontId="3" type="noConversion"/>
  </si>
  <si>
    <t>기타전출금</t>
    <phoneticPr fontId="3" type="noConversion"/>
  </si>
  <si>
    <t>과년도지출</t>
    <phoneticPr fontId="3" type="noConversion"/>
  </si>
  <si>
    <t>부채상환금</t>
    <phoneticPr fontId="3" type="noConversion"/>
  </si>
  <si>
    <t>원금상환금</t>
    <phoneticPr fontId="3" type="noConversion"/>
  </si>
  <si>
    <t>이자지불금</t>
    <phoneticPr fontId="3" type="noConversion"/>
  </si>
  <si>
    <t>예비비및기타</t>
    <phoneticPr fontId="3" type="noConversion"/>
  </si>
  <si>
    <t>반환금</t>
    <phoneticPr fontId="3" type="noConversion"/>
  </si>
  <si>
    <t>기초생활수급자생계비</t>
    <phoneticPr fontId="3" type="noConversion"/>
  </si>
  <si>
    <t>사회보험부담금</t>
    <phoneticPr fontId="3" type="noConversion"/>
  </si>
  <si>
    <t>세입예산서</t>
    <phoneticPr fontId="3" type="noConversion"/>
  </si>
  <si>
    <t>세출예산서</t>
    <phoneticPr fontId="3" type="noConversion"/>
  </si>
  <si>
    <t>2018년 세입세출예산서 총괄표</t>
    <phoneticPr fontId="3" type="noConversion"/>
  </si>
  <si>
    <t>직원교육비</t>
    <phoneticPr fontId="3" type="noConversion"/>
  </si>
  <si>
    <t>136.기타운영비</t>
    <phoneticPr fontId="3" type="noConversion"/>
  </si>
  <si>
    <t>911.운영충당적립금</t>
    <phoneticPr fontId="3" type="noConversion"/>
  </si>
  <si>
    <t>운영충당적립금</t>
    <phoneticPr fontId="3" type="noConversion"/>
  </si>
  <si>
    <t>적립금</t>
    <phoneticPr fontId="3" type="noConversion"/>
  </si>
  <si>
    <t>준비금</t>
    <phoneticPr fontId="3" type="noConversion"/>
  </si>
  <si>
    <t>시설환경개선준비금</t>
    <phoneticPr fontId="3" type="noConversion"/>
  </si>
  <si>
    <t>월</t>
    <phoneticPr fontId="3" type="noConversion"/>
  </si>
  <si>
    <t>회</t>
    <phoneticPr fontId="3" type="noConversion"/>
  </si>
  <si>
    <t>월동대책비</t>
    <phoneticPr fontId="3" type="noConversion"/>
  </si>
  <si>
    <t>특별위로금</t>
    <phoneticPr fontId="3" type="noConversion"/>
  </si>
  <si>
    <t>원</t>
    <phoneticPr fontId="3" type="noConversion"/>
  </si>
  <si>
    <t>명</t>
    <phoneticPr fontId="3" type="noConversion"/>
  </si>
  <si>
    <t>=</t>
    <phoneticPr fontId="3" type="noConversion"/>
  </si>
  <si>
    <t>대출이자</t>
    <phoneticPr fontId="3" type="noConversion"/>
  </si>
  <si>
    <t>월</t>
    <phoneticPr fontId="3" type="noConversion"/>
  </si>
  <si>
    <t>회계기장료</t>
    <phoneticPr fontId="3" type="noConversion"/>
  </si>
  <si>
    <t>회</t>
    <phoneticPr fontId="3" type="noConversion"/>
  </si>
  <si>
    <t>회의비</t>
    <phoneticPr fontId="3" type="noConversion"/>
  </si>
  <si>
    <t>사무용품 및 소모품비</t>
    <phoneticPr fontId="3" type="noConversion"/>
  </si>
  <si>
    <t>시설장기요양</t>
    <phoneticPr fontId="3" type="noConversion"/>
  </si>
  <si>
    <t>시설요양의료</t>
    <phoneticPr fontId="3" type="noConversion"/>
  </si>
  <si>
    <t>회</t>
    <phoneticPr fontId="3" type="noConversion"/>
  </si>
  <si>
    <t>특별급식비</t>
    <phoneticPr fontId="3" type="noConversion"/>
  </si>
  <si>
    <t>의료비/촉탁비등</t>
    <phoneticPr fontId="3" type="noConversion"/>
  </si>
  <si>
    <t>자동차세</t>
    <phoneticPr fontId="3" type="noConversion"/>
  </si>
  <si>
    <t>시설장비유지비</t>
    <phoneticPr fontId="3" type="noConversion"/>
  </si>
  <si>
    <t>의료용품</t>
    <phoneticPr fontId="3" type="noConversion"/>
  </si>
  <si>
    <t>장의비</t>
    <phoneticPr fontId="3" type="noConversion"/>
  </si>
  <si>
    <t>원금상환금</t>
    <phoneticPr fontId="3" type="noConversion"/>
  </si>
  <si>
    <t>2인실</t>
    <phoneticPr fontId="3" type="noConversion"/>
  </si>
  <si>
    <t>월</t>
    <phoneticPr fontId="3" type="noConversion"/>
  </si>
  <si>
    <t>가산금수입</t>
    <phoneticPr fontId="3" type="noConversion"/>
  </si>
  <si>
    <t>각종지급수수료</t>
    <phoneticPr fontId="3" type="noConversion"/>
  </si>
  <si>
    <t>구인광고비</t>
    <phoneticPr fontId="3" type="noConversion"/>
  </si>
  <si>
    <t>협회비</t>
    <phoneticPr fontId="3" type="noConversion"/>
  </si>
  <si>
    <t>월</t>
    <phoneticPr fontId="3" type="noConversion"/>
  </si>
  <si>
    <t>직책보조비</t>
    <phoneticPr fontId="3" type="noConversion"/>
  </si>
  <si>
    <t>관리비</t>
    <phoneticPr fontId="3" type="noConversion"/>
  </si>
  <si>
    <t>전기요금</t>
    <phoneticPr fontId="3" type="noConversion"/>
  </si>
  <si>
    <t>가스요금</t>
    <phoneticPr fontId="3" type="noConversion"/>
  </si>
  <si>
    <t>난방비</t>
    <phoneticPr fontId="3" type="noConversion"/>
  </si>
  <si>
    <t>차량보험료</t>
    <phoneticPr fontId="3" type="noConversion"/>
  </si>
  <si>
    <t>단말기수수료</t>
    <phoneticPr fontId="3" type="noConversion"/>
  </si>
  <si>
    <t>의료폐기물처리비</t>
    <phoneticPr fontId="3" type="noConversion"/>
  </si>
  <si>
    <t>tv수신료</t>
    <phoneticPr fontId="3" type="noConversion"/>
  </si>
  <si>
    <t>전화요금/인터넷요금</t>
    <phoneticPr fontId="3" type="noConversion"/>
  </si>
  <si>
    <t>우편요금</t>
    <phoneticPr fontId="3" type="noConversion"/>
  </si>
  <si>
    <t>화재보험/배상책임보험료</t>
    <phoneticPr fontId="3" type="noConversion"/>
  </si>
  <si>
    <t>회</t>
    <phoneticPr fontId="3" type="noConversion"/>
  </si>
  <si>
    <t>도시가스검사비</t>
    <phoneticPr fontId="3" type="noConversion"/>
  </si>
  <si>
    <t>전기안전점검</t>
    <phoneticPr fontId="3" type="noConversion"/>
  </si>
  <si>
    <t>제1조 (예산의 규모)</t>
    <phoneticPr fontId="3" type="noConversion"/>
  </si>
  <si>
    <t>제2조(예산의 내역)</t>
    <phoneticPr fontId="3" type="noConversion"/>
  </si>
  <si>
    <t>제3조(추가경정예산)</t>
    <phoneticPr fontId="3" type="noConversion"/>
  </si>
  <si>
    <r>
      <t>추경예산은 예산성립 후에 생긴 사유로 인하여 이미 성립된 예산에 변경을 가할 필요가 있을 때에는 사회복지법인 재무회계규칙 제10조 및 제11조의 규정에 의한 절차에 준하여 추가경정예산을 편성</t>
    </r>
    <r>
      <rPr>
        <sz val="10"/>
        <color theme="1"/>
        <rFont val="맑은 고딕"/>
        <family val="3"/>
        <charset val="129"/>
      </rPr>
      <t>·확정할</t>
    </r>
    <r>
      <rPr>
        <sz val="10"/>
        <color theme="1"/>
        <rFont val="맑은 고딕"/>
        <family val="2"/>
        <charset val="129"/>
      </rPr>
      <t xml:space="preserve"> 수 있다.</t>
    </r>
    <phoneticPr fontId="3" type="noConversion"/>
  </si>
  <si>
    <t>제4조(예비비)</t>
    <phoneticPr fontId="3" type="noConversion"/>
  </si>
  <si>
    <t>예측할 수 없는 예산외의 지출을 충당하기 위하여 본 예산의 1% 이상을 예비비로 계상한다.</t>
    <phoneticPr fontId="3" type="noConversion"/>
  </si>
  <si>
    <t>제5조(예산의 전용)</t>
    <phoneticPr fontId="3" type="noConversion"/>
  </si>
  <si>
    <t>세출경비의 조정이 필요한 경우에는 사회복지법인 재무회계규칙 제16조에 의거하여 예산을 전용할 수 있다.</t>
    <phoneticPr fontId="3" type="noConversion"/>
  </si>
  <si>
    <t>제6조(예산의 집행)</t>
    <phoneticPr fontId="3" type="noConversion"/>
  </si>
  <si>
    <r>
      <t>예산은 사회복지법인 및 사회복지시설 재무</t>
    </r>
    <r>
      <rPr>
        <sz val="10"/>
        <color theme="1"/>
        <rFont val="맑은 고딕"/>
        <family val="3"/>
        <charset val="129"/>
      </rPr>
      <t>·회계</t>
    </r>
    <r>
      <rPr>
        <sz val="10"/>
        <color theme="1"/>
        <rFont val="맑은 고딕"/>
        <family val="2"/>
        <charset val="129"/>
      </rPr>
      <t>규칙의 관련규정을 준수하여 집행한다.</t>
    </r>
    <phoneticPr fontId="3" type="noConversion"/>
  </si>
  <si>
    <t>예산총칙</t>
    <phoneticPr fontId="3" type="noConversion"/>
  </si>
  <si>
    <t>일</t>
    <phoneticPr fontId="3" type="noConversion"/>
  </si>
  <si>
    <t>기타차입금</t>
    <phoneticPr fontId="3" type="noConversion"/>
  </si>
  <si>
    <t>각종렌탈료</t>
    <phoneticPr fontId="3" type="noConversion"/>
  </si>
  <si>
    <t>기타제세공과금</t>
    <phoneticPr fontId="3" type="noConversion"/>
  </si>
  <si>
    <t>ㄱ.입소자부담금수입</t>
    <phoneticPr fontId="3" type="noConversion"/>
  </si>
  <si>
    <t>ㄴ.보조금수입</t>
    <phoneticPr fontId="3" type="noConversion"/>
  </si>
  <si>
    <t>ㄷ.후원금수입</t>
    <phoneticPr fontId="3" type="noConversion"/>
  </si>
  <si>
    <t>ㄹ.요양급여수입</t>
    <phoneticPr fontId="3" type="noConversion"/>
  </si>
  <si>
    <t>ㅁ.기타(차입금등)</t>
    <phoneticPr fontId="3" type="noConversion"/>
  </si>
  <si>
    <t>1) 세입의 주요재원은 아래와 같다. (관 또는 항 단위)</t>
    <phoneticPr fontId="3" type="noConversion"/>
  </si>
  <si>
    <t>2) 세출의 주요재원은 아래와 같다. (관 또는 항 단위)</t>
    <phoneticPr fontId="3" type="noConversion"/>
  </si>
  <si>
    <t>ㄱ.사무비</t>
    <phoneticPr fontId="3" type="noConversion"/>
  </si>
  <si>
    <t>ㄴ.재산조성비</t>
    <phoneticPr fontId="3" type="noConversion"/>
  </si>
  <si>
    <t>ㄷ.사업비</t>
    <phoneticPr fontId="3" type="noConversion"/>
  </si>
  <si>
    <t>ㄹ.기타(부채상환금등)</t>
    <phoneticPr fontId="3" type="noConversion"/>
  </si>
  <si>
    <t>회</t>
    <phoneticPr fontId="3" type="noConversion"/>
  </si>
  <si>
    <t>수익사업</t>
    <phoneticPr fontId="3" type="noConversion"/>
  </si>
  <si>
    <t>211.사업수입</t>
    <phoneticPr fontId="9" type="noConversion"/>
  </si>
  <si>
    <t>612.가산금수입</t>
    <phoneticPr fontId="3" type="noConversion"/>
  </si>
  <si>
    <t>913.전년도이월금            (식재료비)</t>
    <phoneticPr fontId="3" type="noConversion"/>
  </si>
  <si>
    <t>1013.직원식재료수입</t>
    <phoneticPr fontId="3" type="noConversion"/>
  </si>
  <si>
    <t>1014.기타잡수입</t>
    <phoneticPr fontId="9" type="noConversion"/>
  </si>
  <si>
    <t>11.적립금 및 준비금</t>
    <phoneticPr fontId="9" type="noConversion"/>
  </si>
  <si>
    <t>111.운영충당적립금및환경개선준비금</t>
    <phoneticPr fontId="9" type="noConversion"/>
  </si>
  <si>
    <t>적립금 및 준비금 합계</t>
    <phoneticPr fontId="3" type="noConversion"/>
  </si>
  <si>
    <t>운영충당적립금 및 환경개선준비금 합계</t>
    <phoneticPr fontId="3" type="noConversion"/>
  </si>
  <si>
    <t>1111.운영충당적립금</t>
    <phoneticPr fontId="3" type="noConversion"/>
  </si>
  <si>
    <t>1112.시설환경개선준비금</t>
    <phoneticPr fontId="9" type="noConversion"/>
  </si>
  <si>
    <t>직원식비</t>
    <phoneticPr fontId="3" type="noConversion"/>
  </si>
  <si>
    <t>사업수입</t>
    <phoneticPr fontId="3" type="noConversion"/>
  </si>
  <si>
    <t>가산금수입</t>
    <phoneticPr fontId="3" type="noConversion"/>
  </si>
  <si>
    <t>전년도이월금(식재료비)</t>
    <phoneticPr fontId="3" type="noConversion"/>
  </si>
  <si>
    <t>직원식재료비수입</t>
    <phoneticPr fontId="3" type="noConversion"/>
  </si>
  <si>
    <t>적립금 및 준비금</t>
    <phoneticPr fontId="3" type="noConversion"/>
  </si>
  <si>
    <t>운영충당적립금</t>
    <phoneticPr fontId="3" type="noConversion"/>
  </si>
  <si>
    <t>시설환경개선준비금</t>
    <phoneticPr fontId="3" type="noConversion"/>
  </si>
  <si>
    <t>적립금 및           준비금</t>
    <phoneticPr fontId="3" type="noConversion"/>
  </si>
  <si>
    <t>적립금 및      준비금</t>
    <phoneticPr fontId="3" type="noConversion"/>
  </si>
  <si>
    <t>기타잡수입</t>
    <phoneticPr fontId="3" type="noConversion"/>
  </si>
  <si>
    <t>급여(직접비)</t>
    <phoneticPr fontId="3" type="noConversion"/>
  </si>
  <si>
    <t>급여(간접비)</t>
    <phoneticPr fontId="3" type="noConversion"/>
  </si>
  <si>
    <t>제수당(직접비)</t>
    <phoneticPr fontId="3" type="noConversion"/>
  </si>
  <si>
    <t>제수당(간접비)</t>
    <phoneticPr fontId="3" type="noConversion"/>
  </si>
  <si>
    <t>일용잡급(직접비)</t>
    <phoneticPr fontId="3" type="noConversion"/>
  </si>
  <si>
    <t>일용잡급(간접비)</t>
    <phoneticPr fontId="3" type="noConversion"/>
  </si>
  <si>
    <t>퇴직금 및 퇴직적립금 소계</t>
    <phoneticPr fontId="4" type="noConversion"/>
  </si>
  <si>
    <t>처우개선비 소계</t>
    <phoneticPr fontId="3" type="noConversion"/>
  </si>
  <si>
    <t>처우개선비</t>
    <phoneticPr fontId="3" type="noConversion"/>
  </si>
  <si>
    <t>처우개선비(직접비)</t>
    <phoneticPr fontId="3" type="noConversion"/>
  </si>
  <si>
    <t>처우개선비(간접비)</t>
    <phoneticPr fontId="3" type="noConversion"/>
  </si>
  <si>
    <t>사회보험부담금(직접비)</t>
    <phoneticPr fontId="3" type="noConversion"/>
  </si>
  <si>
    <t>사회보험부담금(간접비)</t>
    <phoneticPr fontId="3" type="noConversion"/>
  </si>
  <si>
    <t>퇴직금 및 퇴직적립금(직접비)</t>
    <phoneticPr fontId="4" type="noConversion"/>
  </si>
  <si>
    <t>퇴직금 및 퇴직적립금(간접비)</t>
    <phoneticPr fontId="3" type="noConversion"/>
  </si>
  <si>
    <t>여비</t>
    <phoneticPr fontId="3" type="noConversion"/>
  </si>
  <si>
    <t>공공요금 및 제세공과금 소계</t>
    <phoneticPr fontId="3" type="noConversion"/>
  </si>
  <si>
    <t>133.공공요금</t>
    <phoneticPr fontId="9" type="noConversion"/>
  </si>
  <si>
    <t>및 제세공과금</t>
    <phoneticPr fontId="3" type="noConversion"/>
  </si>
  <si>
    <t>수도요금</t>
    <phoneticPr fontId="3" type="noConversion"/>
  </si>
  <si>
    <t>134.차량비</t>
    <phoneticPr fontId="9" type="noConversion"/>
  </si>
  <si>
    <t>135.임차료</t>
    <phoneticPr fontId="9" type="noConversion"/>
  </si>
  <si>
    <t>임차료 소계</t>
    <phoneticPr fontId="3" type="noConversion"/>
  </si>
  <si>
    <t>임차료</t>
    <phoneticPr fontId="3" type="noConversion"/>
  </si>
  <si>
    <t>기타후생비</t>
    <phoneticPr fontId="3" type="noConversion"/>
  </si>
  <si>
    <t>엘리베이터점검비</t>
    <phoneticPr fontId="3" type="noConversion"/>
  </si>
  <si>
    <t>생계비</t>
    <phoneticPr fontId="3" type="noConversion"/>
  </si>
  <si>
    <t>생활용품</t>
    <phoneticPr fontId="4" type="noConversion"/>
  </si>
  <si>
    <t>피복비</t>
    <phoneticPr fontId="4" type="noConversion"/>
  </si>
  <si>
    <t>321.프로그램사업비</t>
    <phoneticPr fontId="3" type="noConversion"/>
  </si>
  <si>
    <t>33.복지용구취득비</t>
    <phoneticPr fontId="9" type="noConversion"/>
  </si>
  <si>
    <t>331.대여용구취득비</t>
    <phoneticPr fontId="3" type="noConversion"/>
  </si>
  <si>
    <t>복지용구취득비 합계</t>
    <phoneticPr fontId="3" type="noConversion"/>
  </si>
  <si>
    <t>09.적립금 및 준비금</t>
    <phoneticPr fontId="3" type="noConversion"/>
  </si>
  <si>
    <t>91.운영충당적립금 및 환경개선준비금</t>
    <phoneticPr fontId="3" type="noConversion"/>
  </si>
  <si>
    <t>적립금 및 준비금합계</t>
    <phoneticPr fontId="3" type="noConversion"/>
  </si>
  <si>
    <t>운영충당적립금 및 환경개선준비금 소계</t>
    <phoneticPr fontId="3" type="noConversion"/>
  </si>
  <si>
    <t>운영충당적립금</t>
    <phoneticPr fontId="3" type="noConversion"/>
  </si>
  <si>
    <t>시설환경 개선준비금</t>
    <phoneticPr fontId="3" type="noConversion"/>
  </si>
  <si>
    <t>912.시설환경 개선준비금</t>
    <phoneticPr fontId="3" type="noConversion"/>
  </si>
  <si>
    <t>10.적립금 및 준비금 지출</t>
    <phoneticPr fontId="3" type="noConversion"/>
  </si>
  <si>
    <t>적립금 및 준비금 지출 합계</t>
    <phoneticPr fontId="3" type="noConversion"/>
  </si>
  <si>
    <t>운영충당적립금 및 환경개선준비금 지출 소계</t>
    <phoneticPr fontId="3" type="noConversion"/>
  </si>
  <si>
    <t>운영충당적립금 지출</t>
    <phoneticPr fontId="3" type="noConversion"/>
  </si>
  <si>
    <t>시설환경 개선준비금 지출</t>
    <phoneticPr fontId="3" type="noConversion"/>
  </si>
  <si>
    <t>급여</t>
    <phoneticPr fontId="3" type="noConversion"/>
  </si>
  <si>
    <t>제수당</t>
    <phoneticPr fontId="3" type="noConversion"/>
  </si>
  <si>
    <t>퇴직금및퇴직적립금</t>
    <phoneticPr fontId="3" type="noConversion"/>
  </si>
  <si>
    <t>공공요금및제세공과금</t>
    <phoneticPr fontId="3" type="noConversion"/>
  </si>
  <si>
    <t>차량비</t>
    <phoneticPr fontId="3" type="noConversion"/>
  </si>
  <si>
    <t>사업비</t>
    <phoneticPr fontId="3" type="noConversion"/>
  </si>
  <si>
    <t>32.사업비</t>
    <phoneticPr fontId="9" type="noConversion"/>
  </si>
  <si>
    <t>332.판매용구취득비</t>
    <phoneticPr fontId="3" type="noConversion"/>
  </si>
  <si>
    <t>사업비 소계</t>
    <phoneticPr fontId="3" type="noConversion"/>
  </si>
  <si>
    <t>프로그램사업비</t>
    <phoneticPr fontId="3" type="noConversion"/>
  </si>
  <si>
    <t>대여용구취득비</t>
    <phoneticPr fontId="3" type="noConversion"/>
  </si>
  <si>
    <t>판매용구취득비</t>
    <phoneticPr fontId="3" type="noConversion"/>
  </si>
  <si>
    <t>복지용구             취득비</t>
    <phoneticPr fontId="3" type="noConversion"/>
  </si>
  <si>
    <t>적립금지출</t>
    <phoneticPr fontId="3" type="noConversion"/>
  </si>
  <si>
    <t>준비금지출</t>
    <phoneticPr fontId="3" type="noConversion"/>
  </si>
  <si>
    <t>적립금 및 준비금 지출</t>
    <phoneticPr fontId="3" type="noConversion"/>
  </si>
  <si>
    <t>시설환경개선준비금지출</t>
    <phoneticPr fontId="3" type="noConversion"/>
  </si>
  <si>
    <t>117.처우개선비</t>
    <phoneticPr fontId="3" type="noConversion"/>
  </si>
  <si>
    <t>사회보험부담금 소계</t>
    <phoneticPr fontId="3" type="noConversion"/>
  </si>
  <si>
    <t>급여 소계</t>
    <phoneticPr fontId="3" type="noConversion"/>
  </si>
  <si>
    <t>111.급여</t>
    <phoneticPr fontId="9" type="noConversion"/>
  </si>
  <si>
    <t>직접비</t>
  </si>
  <si>
    <t>주야간보호</t>
  </si>
  <si>
    <t>요양보호사1급, 요양보호사2급, 사회복지사, 간호사, 간호조무사, 물리치료사, 직업치료사</t>
  </si>
  <si>
    <t>방문요양, 방문목욕</t>
  </si>
  <si>
    <t>단기보호</t>
  </si>
  <si>
    <t>방문간호</t>
  </si>
  <si>
    <t>간호사, 간호조무사, 치과위생사</t>
  </si>
  <si>
    <t>간접비</t>
  </si>
  <si>
    <t>주야간보호, 단기보호, 방문간호</t>
  </si>
  <si>
    <t>시설장(관리책임자), 사무국장, 사무원, 영양사, 조리원, 위생원, 관리인</t>
  </si>
  <si>
    <t>임직원보수일람표</t>
    <phoneticPr fontId="4" type="noConversion"/>
  </si>
  <si>
    <t>번호</t>
    <phoneticPr fontId="3" type="noConversion"/>
  </si>
  <si>
    <t>성명</t>
    <phoneticPr fontId="3" type="noConversion"/>
  </si>
  <si>
    <t>직종</t>
    <phoneticPr fontId="3" type="noConversion"/>
  </si>
  <si>
    <t>급여유형</t>
    <phoneticPr fontId="4" type="noConversion"/>
  </si>
  <si>
    <t>급여유형</t>
    <phoneticPr fontId="3" type="noConversion"/>
  </si>
  <si>
    <t>인건비구분</t>
    <phoneticPr fontId="3" type="noConversion"/>
  </si>
  <si>
    <t>급여</t>
    <phoneticPr fontId="3" type="noConversion"/>
  </si>
  <si>
    <t>각종수당</t>
    <phoneticPr fontId="3" type="noConversion"/>
  </si>
  <si>
    <t>일용잡급</t>
    <phoneticPr fontId="3" type="noConversion"/>
  </si>
  <si>
    <t>사회보험부담금</t>
    <phoneticPr fontId="3" type="noConversion"/>
  </si>
  <si>
    <t>퇴직금 및            퇴직적립금</t>
    <phoneticPr fontId="9" type="noConversion"/>
  </si>
  <si>
    <t>합계금액</t>
    <phoneticPr fontId="4" type="noConversion"/>
  </si>
  <si>
    <t>소계</t>
    <phoneticPr fontId="3" type="noConversion"/>
  </si>
  <si>
    <t>간접 인건비 계</t>
    <phoneticPr fontId="3" type="noConversion"/>
  </si>
  <si>
    <t>직접 인건비 계</t>
    <phoneticPr fontId="3" type="noConversion"/>
  </si>
  <si>
    <t>총 인건비 계</t>
    <phoneticPr fontId="3" type="noConversion"/>
  </si>
  <si>
    <t>직접비</t>
    <phoneticPr fontId="3" type="noConversion"/>
  </si>
  <si>
    <t>국민연금</t>
    <phoneticPr fontId="3" type="noConversion"/>
  </si>
  <si>
    <t>건강보험</t>
    <phoneticPr fontId="3" type="noConversion"/>
  </si>
  <si>
    <t>장기요양보험</t>
    <phoneticPr fontId="3" type="noConversion"/>
  </si>
  <si>
    <t>고용보험</t>
    <phoneticPr fontId="3" type="noConversion"/>
  </si>
  <si>
    <t>산재보험</t>
    <phoneticPr fontId="3" type="noConversion"/>
  </si>
  <si>
    <t>합계</t>
    <phoneticPr fontId="3" type="noConversion"/>
  </si>
  <si>
    <t>요양보호사1급</t>
    <phoneticPr fontId="3" type="noConversion"/>
  </si>
  <si>
    <t>직접비인건비</t>
    <phoneticPr fontId="3" type="noConversion"/>
  </si>
  <si>
    <t>인건비지출비율</t>
    <phoneticPr fontId="3" type="noConversion"/>
  </si>
  <si>
    <t>수입금액</t>
    <phoneticPr fontId="3" type="noConversion"/>
  </si>
  <si>
    <t>101.운영충당적립금 및 환경개선준비금 지출</t>
    <phoneticPr fontId="3" type="noConversion"/>
  </si>
  <si>
    <t>1011.운영충당적립금 지출</t>
    <phoneticPr fontId="3" type="noConversion"/>
  </si>
  <si>
    <t>1012.시설환경 개선준비금 지출</t>
    <phoneticPr fontId="3" type="noConversion"/>
  </si>
  <si>
    <t>직접비</t>
    <phoneticPr fontId="3" type="noConversion"/>
  </si>
  <si>
    <t>요양보호사1급, 요양보호사2급, 사회복지사, 간호사, 간호조무사</t>
  </si>
  <si>
    <t>시설장(관리책임자), 사무국장, 사무원, 영양사, 조리원, 위생원, 관리인, 사회복지사(방문목욕만 해당)</t>
  </si>
  <si>
    <t>복지용구제공사업소</t>
  </si>
  <si>
    <t>사무국장, 사무원</t>
  </si>
  <si>
    <r>
      <t xml:space="preserve">요양보호사1급, 요양보호사2급, </t>
    </r>
    <r>
      <rPr>
        <sz val="9"/>
        <color rgb="FF00B050"/>
        <rFont val="굴림체"/>
        <family val="3"/>
        <charset val="129"/>
      </rPr>
      <t>사회복지사(방문요양만 해당)</t>
    </r>
    <phoneticPr fontId="3" type="noConversion"/>
  </si>
  <si>
    <t>주야간보호</t>
    <phoneticPr fontId="3" type="noConversion"/>
  </si>
  <si>
    <t>이며, 총세출액은</t>
    <phoneticPr fontId="3" type="noConversion"/>
  </si>
  <si>
    <t>이다.</t>
    <phoneticPr fontId="3" type="noConversion"/>
  </si>
  <si>
    <t>의 2018년도 본예산 총세입액은</t>
    <phoneticPr fontId="3" type="noConversion"/>
  </si>
  <si>
    <t>광산데이케어센터</t>
    <phoneticPr fontId="3" type="noConversion"/>
  </si>
  <si>
    <t>손순애</t>
  </si>
  <si>
    <t>윤진이</t>
  </si>
  <si>
    <t>고인순</t>
  </si>
  <si>
    <t>손정희</t>
  </si>
  <si>
    <t>윤해정</t>
  </si>
  <si>
    <t>서성민</t>
  </si>
  <si>
    <t>안지순</t>
  </si>
  <si>
    <t>최성숙</t>
  </si>
  <si>
    <t>전여진</t>
  </si>
  <si>
    <t>정지은</t>
  </si>
  <si>
    <t>김성래</t>
  </si>
  <si>
    <t>직접비</t>
    <phoneticPr fontId="3" type="noConversion"/>
  </si>
  <si>
    <t>요양보호사1급</t>
    <phoneticPr fontId="3" type="noConversion"/>
  </si>
  <si>
    <t>조리원</t>
    <phoneticPr fontId="3" type="noConversion"/>
  </si>
  <si>
    <t>간호조무사</t>
    <phoneticPr fontId="3" type="noConversion"/>
  </si>
  <si>
    <t>사회복지사</t>
    <phoneticPr fontId="3" type="noConversion"/>
  </si>
  <si>
    <t>사회복지사</t>
    <phoneticPr fontId="3" type="noConversion"/>
  </si>
  <si>
    <t>사무원</t>
    <phoneticPr fontId="3" type="noConversion"/>
  </si>
  <si>
    <t>심정석</t>
    <phoneticPr fontId="3" type="noConversion"/>
  </si>
  <si>
    <t>강석오</t>
    <phoneticPr fontId="3" type="noConversion"/>
  </si>
  <si>
    <t>운전원</t>
    <phoneticPr fontId="3" type="noConversion"/>
  </si>
  <si>
    <t>센터장</t>
    <phoneticPr fontId="3" type="noConversion"/>
  </si>
  <si>
    <t>신규1</t>
    <phoneticPr fontId="3" type="noConversion"/>
  </si>
  <si>
    <t>신규2</t>
    <phoneticPr fontId="3" type="noConversion"/>
  </si>
  <si>
    <t>신규3</t>
    <phoneticPr fontId="3" type="noConversion"/>
  </si>
  <si>
    <t>신규4</t>
    <phoneticPr fontId="3" type="noConversion"/>
  </si>
  <si>
    <t>신규5</t>
    <phoneticPr fontId="3" type="noConversion"/>
  </si>
  <si>
    <t>간접비</t>
    <phoneticPr fontId="3" type="noConversion"/>
  </si>
  <si>
    <t>1등급 일반</t>
    <phoneticPr fontId="3" type="noConversion"/>
  </si>
  <si>
    <t>2등급 일반</t>
    <phoneticPr fontId="3" type="noConversion"/>
  </si>
  <si>
    <t>3등급 일반</t>
    <phoneticPr fontId="3" type="noConversion"/>
  </si>
  <si>
    <t>4등급 일반</t>
    <phoneticPr fontId="3" type="noConversion"/>
  </si>
  <si>
    <t>5등급 일반</t>
    <phoneticPr fontId="3" type="noConversion"/>
  </si>
  <si>
    <t>식재료비</t>
    <phoneticPr fontId="3" type="noConversion"/>
  </si>
  <si>
    <t>기타운영비(직원식대)</t>
    <phoneticPr fontId="3" type="noConversion"/>
  </si>
  <si>
    <t>월</t>
    <phoneticPr fontId="3" type="noConversion"/>
  </si>
  <si>
    <t>기타전출금</t>
    <phoneticPr fontId="3" type="noConversion"/>
  </si>
  <si>
    <t>프로그램비</t>
    <phoneticPr fontId="3" type="noConversion"/>
  </si>
  <si>
    <t>차량할부금</t>
    <phoneticPr fontId="3" type="noConversion"/>
  </si>
  <si>
    <t>홍보비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</si>
</sst>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1" formatCode="_-* #,##0_-;\-* #,##0_-;_-* &quot;-&quot;_-;_-@_-"/>
    <numFmt numFmtId="176" formatCode="#,##0_);[Red]\(#,##0\)"/>
    <numFmt numFmtId="177" formatCode="#,##0&quot;원&quot;"/>
    <numFmt numFmtId="178" formatCode="#,##0&quot;월&quot;"/>
    <numFmt numFmtId="179" formatCode="#,##0.0_);[Red]\(#,##0.0\)"/>
    <numFmt numFmtId="180" formatCode="#,##0.00_);[Red]\(#,##0.00\)"/>
    <numFmt numFmtId="181" formatCode="0_);[Red]\(0\)"/>
    <numFmt numFmtId="182" formatCode="0_ "/>
    <numFmt numFmtId="183" formatCode="#,##0,"/>
    <numFmt numFmtId="184" formatCode="#,##0,;&quot;▲&quot;#,##0,"/>
    <numFmt numFmtId="185" formatCode="#,##0.0;&quot;▲&quot;#,##0.0"/>
    <numFmt numFmtId="186" formatCode="[Black]#,###;[Black]&quot;▲&quot;#,###;0\ "/>
    <numFmt numFmtId="187" formatCode="#,##0_ "/>
    <numFmt numFmtId="188" formatCode="[Black]#,###;[Black]&quot;▲&quot;#,###;0"/>
    <numFmt numFmtId="189" formatCode="&quot;x&quot;##&quot;개월&quot;"/>
    <numFmt numFmtId="190" formatCode="&quot;x&quot;##&quot;회&quot;"/>
    <numFmt numFmtId="191" formatCode="&quot;x&quot;##&quot;명&quot;"/>
    <numFmt numFmtId="192" formatCode="&quot;/&quot;##&quot;개월&quot;"/>
    <numFmt numFmtId="193" formatCode="&quot;x&quot;##.##&quot;%&quot;"/>
    <numFmt numFmtId="194" formatCode="#,##0_ &quot;원&quot;"/>
    <numFmt numFmtId="195" formatCode="#,##0.0_ "/>
  </numFmts>
  <fonts count="5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indexed="8"/>
      <name val="돋움"/>
      <family val="3"/>
      <charset val="129"/>
    </font>
    <font>
      <b/>
      <sz val="20"/>
      <color indexed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</font>
    <font>
      <b/>
      <sz val="10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name val="맑은 고딕"/>
      <family val="3"/>
      <charset val="129"/>
    </font>
    <font>
      <sz val="10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10"/>
      <color theme="1"/>
      <name val="굴림체"/>
      <family val="3"/>
      <charset val="129"/>
    </font>
    <font>
      <sz val="10"/>
      <name val="맑은 고딕"/>
      <family val="3"/>
      <charset val="129"/>
    </font>
    <font>
      <b/>
      <sz val="9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0"/>
      <name val="굴림체"/>
      <family val="3"/>
      <charset val="129"/>
    </font>
    <font>
      <sz val="11"/>
      <name val="맑은 고딕"/>
      <family val="3"/>
      <charset val="129"/>
      <scheme val="minor"/>
    </font>
    <font>
      <sz val="10"/>
      <color theme="3"/>
      <name val="맑은 고딕"/>
      <family val="3"/>
      <charset val="129"/>
      <scheme val="minor"/>
    </font>
    <font>
      <sz val="10"/>
      <color indexed="8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9"/>
      <color indexed="8"/>
      <name val="맑은 고딕"/>
      <family val="3"/>
      <charset val="129"/>
    </font>
    <font>
      <b/>
      <sz val="20"/>
      <color theme="1"/>
      <name val="맑은 고딕"/>
      <family val="3"/>
      <charset val="129"/>
    </font>
    <font>
      <b/>
      <sz val="16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</font>
    <font>
      <sz val="8"/>
      <color indexed="8"/>
      <name val="맑은 고딕"/>
      <family val="3"/>
      <charset val="129"/>
    </font>
    <font>
      <sz val="8"/>
      <color theme="1"/>
      <name val="맑은 고딕"/>
      <family val="3"/>
      <charset val="129"/>
      <scheme val="minor"/>
    </font>
    <font>
      <sz val="9"/>
      <color rgb="FFFF0000"/>
      <name val="굴림체"/>
      <family val="3"/>
      <charset val="129"/>
    </font>
    <font>
      <sz val="9"/>
      <color rgb="FF286892"/>
      <name val="굴림체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9"/>
      <color rgb="FF00B050"/>
      <name val="굴림체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5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/>
    <xf numFmtId="41" fontId="5" fillId="0" borderId="0" applyFont="0" applyFill="0" applyBorder="0" applyAlignment="0" applyProtection="0"/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7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824">
    <xf numFmtId="0" fontId="0" fillId="0" borderId="0" xfId="0">
      <alignment vertical="center"/>
    </xf>
    <xf numFmtId="0" fontId="7" fillId="0" borderId="0" xfId="5" applyFont="1">
      <alignment vertical="center"/>
    </xf>
    <xf numFmtId="0" fontId="10" fillId="0" borderId="0" xfId="3" applyNumberFormat="1" applyFont="1" applyAlignment="1">
      <alignment vertical="center"/>
    </xf>
    <xf numFmtId="41" fontId="10" fillId="0" borderId="0" xfId="6" applyNumberFormat="1" applyFont="1" applyAlignment="1">
      <alignment vertical="center"/>
    </xf>
    <xf numFmtId="0" fontId="11" fillId="0" borderId="0" xfId="5" applyNumberFormat="1" applyFont="1" applyAlignment="1"/>
    <xf numFmtId="41" fontId="7" fillId="0" borderId="0" xfId="5" applyNumberFormat="1" applyFont="1">
      <alignment vertical="center"/>
    </xf>
    <xf numFmtId="41" fontId="11" fillId="0" borderId="0" xfId="1" applyNumberFormat="1" applyFont="1" applyFill="1" applyBorder="1" applyAlignment="1">
      <alignment horizontal="center" vertical="center" shrinkToFit="1"/>
    </xf>
    <xf numFmtId="181" fontId="14" fillId="0" borderId="0" xfId="1" applyNumberFormat="1" applyFont="1" applyFill="1" applyBorder="1" applyAlignment="1">
      <alignment horizontal="center" vertical="center"/>
    </xf>
    <xf numFmtId="181" fontId="14" fillId="0" borderId="0" xfId="0" applyNumberFormat="1" applyFont="1" applyFill="1" applyBorder="1" applyAlignment="1">
      <alignment horizontal="center" vertical="center"/>
    </xf>
    <xf numFmtId="41" fontId="14" fillId="0" borderId="0" xfId="1" applyNumberFormat="1" applyFont="1" applyFill="1" applyBorder="1" applyAlignment="1">
      <alignment horizontal="center" vertical="center" shrinkToFit="1"/>
    </xf>
    <xf numFmtId="181" fontId="14" fillId="0" borderId="0" xfId="1" applyNumberFormat="1" applyFont="1" applyFill="1" applyBorder="1" applyAlignment="1">
      <alignment horizontal="right" vertical="center"/>
    </xf>
    <xf numFmtId="181" fontId="14" fillId="0" borderId="0" xfId="1" applyNumberFormat="1" applyFont="1" applyFill="1" applyBorder="1" applyAlignment="1">
      <alignment horizontal="right" vertical="center" shrinkToFit="1"/>
    </xf>
    <xf numFmtId="0" fontId="14" fillId="0" borderId="0" xfId="0" quotePrefix="1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181" fontId="11" fillId="0" borderId="0" xfId="1" applyNumberFormat="1" applyFont="1" applyFill="1" applyBorder="1" applyAlignment="1">
      <alignment horizontal="center" vertical="center"/>
    </xf>
    <xf numFmtId="181" fontId="11" fillId="0" borderId="0" xfId="0" applyNumberFormat="1" applyFont="1" applyFill="1" applyBorder="1" applyAlignment="1">
      <alignment horizontal="center" vertical="center"/>
    </xf>
    <xf numFmtId="181" fontId="11" fillId="0" borderId="0" xfId="1" applyNumberFormat="1" applyFont="1" applyFill="1" applyBorder="1" applyAlignment="1">
      <alignment horizontal="right" vertical="center"/>
    </xf>
    <xf numFmtId="0" fontId="11" fillId="0" borderId="0" xfId="0" quotePrefix="1" applyNumberFormat="1" applyFont="1" applyFill="1" applyBorder="1" applyAlignment="1">
      <alignment horizontal="center" vertical="center"/>
    </xf>
    <xf numFmtId="181" fontId="11" fillId="0" borderId="0" xfId="1" applyNumberFormat="1" applyFont="1" applyFill="1" applyBorder="1" applyAlignment="1">
      <alignment horizontal="right" vertical="center" shrinkToFit="1"/>
    </xf>
    <xf numFmtId="0" fontId="11" fillId="0" borderId="6" xfId="0" applyNumberFormat="1" applyFont="1" applyFill="1" applyBorder="1" applyAlignment="1">
      <alignment horizontal="center" vertical="center"/>
    </xf>
    <xf numFmtId="0" fontId="11" fillId="0" borderId="6" xfId="0" quotePrefix="1" applyNumberFormat="1" applyFont="1" applyFill="1" applyBorder="1" applyAlignment="1">
      <alignment horizontal="center" vertical="center"/>
    </xf>
    <xf numFmtId="41" fontId="11" fillId="0" borderId="0" xfId="1" applyNumberFormat="1" applyFont="1" applyBorder="1" applyAlignment="1">
      <alignment horizontal="right" vertical="center" shrinkToFit="1"/>
    </xf>
    <xf numFmtId="41" fontId="15" fillId="0" borderId="0" xfId="1" applyFont="1" applyFill="1" applyBorder="1" applyAlignment="1">
      <alignment horizontal="right" vertical="center" shrinkToFit="1"/>
    </xf>
    <xf numFmtId="176" fontId="11" fillId="0" borderId="0" xfId="1" applyNumberFormat="1" applyFont="1" applyFill="1" applyBorder="1" applyAlignment="1">
      <alignment horizontal="right" vertical="center" shrinkToFit="1"/>
    </xf>
    <xf numFmtId="41" fontId="15" fillId="0" borderId="6" xfId="1" applyFont="1" applyFill="1" applyBorder="1" applyAlignment="1">
      <alignment horizontal="right" vertical="center" shrinkToFit="1"/>
    </xf>
    <xf numFmtId="176" fontId="11" fillId="0" borderId="6" xfId="1" applyNumberFormat="1" applyFont="1" applyFill="1" applyBorder="1" applyAlignment="1">
      <alignment horizontal="right" vertical="center" shrinkToFit="1"/>
    </xf>
    <xf numFmtId="0" fontId="11" fillId="0" borderId="9" xfId="0" quotePrefix="1" applyNumberFormat="1" applyFont="1" applyFill="1" applyBorder="1" applyAlignment="1">
      <alignment horizontal="center" vertical="center"/>
    </xf>
    <xf numFmtId="179" fontId="11" fillId="0" borderId="0" xfId="1" applyNumberFormat="1" applyFont="1" applyFill="1" applyBorder="1" applyAlignment="1">
      <alignment horizontal="right" vertical="center" shrinkToFit="1"/>
    </xf>
    <xf numFmtId="176" fontId="15" fillId="0" borderId="0" xfId="1" applyNumberFormat="1" applyFont="1" applyFill="1" applyBorder="1" applyAlignment="1">
      <alignment horizontal="right" vertical="center" shrinkToFit="1"/>
    </xf>
    <xf numFmtId="0" fontId="1" fillId="0" borderId="0" xfId="8">
      <alignment vertical="center"/>
    </xf>
    <xf numFmtId="0" fontId="18" fillId="0" borderId="0" xfId="8" applyFont="1">
      <alignment vertical="center"/>
    </xf>
    <xf numFmtId="0" fontId="1" fillId="0" borderId="0" xfId="8" applyFill="1">
      <alignment vertical="center"/>
    </xf>
    <xf numFmtId="183" fontId="22" fillId="0" borderId="4" xfId="9" applyNumberFormat="1" applyFont="1" applyBorder="1" applyAlignment="1">
      <alignment vertical="center"/>
    </xf>
    <xf numFmtId="184" fontId="23" fillId="0" borderId="50" xfId="8" applyNumberFormat="1" applyFont="1" applyFill="1" applyBorder="1" applyAlignment="1">
      <alignment vertical="center"/>
    </xf>
    <xf numFmtId="185" fontId="23" fillId="0" borderId="51" xfId="10" applyNumberFormat="1" applyFont="1" applyFill="1" applyBorder="1" applyAlignment="1">
      <alignment vertical="center"/>
    </xf>
    <xf numFmtId="0" fontId="1" fillId="0" borderId="0" xfId="12">
      <alignment vertical="center"/>
    </xf>
    <xf numFmtId="0" fontId="25" fillId="0" borderId="0" xfId="10" applyFont="1" applyFill="1" applyBorder="1" applyAlignment="1">
      <alignment horizontal="left" vertical="center"/>
    </xf>
    <xf numFmtId="0" fontId="24" fillId="0" borderId="0" xfId="10" applyFont="1" applyFill="1" applyBorder="1" applyAlignment="1">
      <alignment horizontal="center" vertical="center"/>
    </xf>
    <xf numFmtId="0" fontId="24" fillId="0" borderId="0" xfId="10" applyFont="1" applyFill="1" applyBorder="1" applyAlignment="1">
      <alignment horizontal="left" vertical="center"/>
    </xf>
    <xf numFmtId="0" fontId="24" fillId="0" borderId="0" xfId="10" applyFont="1" applyFill="1" applyBorder="1" applyAlignment="1">
      <alignment vertical="center"/>
    </xf>
    <xf numFmtId="0" fontId="11" fillId="0" borderId="0" xfId="10" applyFont="1" applyFill="1" applyBorder="1" applyAlignment="1">
      <alignment horizontal="right" vertical="center"/>
    </xf>
    <xf numFmtId="0" fontId="27" fillId="0" borderId="0" xfId="10" applyFont="1" applyFill="1" applyBorder="1" applyAlignment="1">
      <alignment vertical="center"/>
    </xf>
    <xf numFmtId="0" fontId="29" fillId="6" borderId="22" xfId="10" applyFont="1" applyFill="1" applyBorder="1" applyAlignment="1">
      <alignment horizontal="center" vertical="center"/>
    </xf>
    <xf numFmtId="0" fontId="29" fillId="6" borderId="4" xfId="10" applyFont="1" applyFill="1" applyBorder="1" applyAlignment="1">
      <alignment horizontal="center" vertical="center"/>
    </xf>
    <xf numFmtId="0" fontId="29" fillId="6" borderId="23" xfId="10" applyFont="1" applyFill="1" applyBorder="1" applyAlignment="1">
      <alignment horizontal="center" vertical="center"/>
    </xf>
    <xf numFmtId="0" fontId="1" fillId="0" borderId="0" xfId="12" applyFill="1">
      <alignment vertical="center"/>
    </xf>
    <xf numFmtId="184" fontId="27" fillId="4" borderId="5" xfId="10" applyNumberFormat="1" applyFont="1" applyFill="1" applyBorder="1" applyAlignment="1">
      <alignment vertical="center"/>
    </xf>
    <xf numFmtId="185" fontId="27" fillId="4" borderId="25" xfId="10" applyNumberFormat="1" applyFont="1" applyFill="1" applyBorder="1" applyAlignment="1">
      <alignment vertical="center"/>
    </xf>
    <xf numFmtId="187" fontId="15" fillId="4" borderId="43" xfId="10" applyNumberFormat="1" applyFont="1" applyFill="1" applyBorder="1" applyAlignment="1">
      <alignment horizontal="right" vertical="center"/>
    </xf>
    <xf numFmtId="187" fontId="15" fillId="4" borderId="15" xfId="10" applyNumberFormat="1" applyFont="1" applyFill="1" applyBorder="1" applyAlignment="1">
      <alignment horizontal="right" vertical="center"/>
    </xf>
    <xf numFmtId="187" fontId="15" fillId="4" borderId="25" xfId="10" applyNumberFormat="1" applyFont="1" applyFill="1" applyBorder="1" applyAlignment="1">
      <alignment horizontal="right" vertical="center"/>
    </xf>
    <xf numFmtId="0" fontId="20" fillId="4" borderId="43" xfId="10" applyFont="1" applyFill="1" applyBorder="1" applyAlignment="1">
      <alignment vertical="center"/>
    </xf>
    <xf numFmtId="0" fontId="27" fillId="4" borderId="6" xfId="10" applyFont="1" applyFill="1" applyBorder="1" applyAlignment="1">
      <alignment horizontal="right" vertical="center"/>
    </xf>
    <xf numFmtId="184" fontId="27" fillId="6" borderId="4" xfId="10" applyNumberFormat="1" applyFont="1" applyFill="1" applyBorder="1" applyAlignment="1">
      <alignment vertical="center"/>
    </xf>
    <xf numFmtId="185" fontId="27" fillId="6" borderId="25" xfId="10" applyNumberFormat="1" applyFont="1" applyFill="1" applyBorder="1" applyAlignment="1">
      <alignment vertical="center"/>
    </xf>
    <xf numFmtId="187" fontId="15" fillId="6" borderId="43" xfId="10" applyNumberFormat="1" applyFont="1" applyFill="1" applyBorder="1" applyAlignment="1">
      <alignment horizontal="right" vertical="center"/>
    </xf>
    <xf numFmtId="187" fontId="15" fillId="6" borderId="15" xfId="10" applyNumberFormat="1" applyFont="1" applyFill="1" applyBorder="1" applyAlignment="1">
      <alignment horizontal="right" vertical="center"/>
    </xf>
    <xf numFmtId="187" fontId="15" fillId="6" borderId="25" xfId="10" applyNumberFormat="1" applyFont="1" applyFill="1" applyBorder="1" applyAlignment="1">
      <alignment horizontal="right" vertical="center"/>
    </xf>
    <xf numFmtId="183" fontId="27" fillId="4" borderId="4" xfId="10" applyNumberFormat="1" applyFont="1" applyFill="1" applyBorder="1" applyAlignment="1">
      <alignment vertical="center"/>
    </xf>
    <xf numFmtId="184" fontId="27" fillId="4" borderId="4" xfId="10" applyNumberFormat="1" applyFont="1" applyFill="1" applyBorder="1" applyAlignment="1">
      <alignment vertical="center"/>
    </xf>
    <xf numFmtId="0" fontId="20" fillId="4" borderId="39" xfId="10" applyFont="1" applyFill="1" applyBorder="1" applyAlignment="1">
      <alignment vertical="center"/>
    </xf>
    <xf numFmtId="183" fontId="27" fillId="6" borderId="4" xfId="10" applyNumberFormat="1" applyFont="1" applyFill="1" applyBorder="1" applyAlignment="1">
      <alignment vertical="center"/>
    </xf>
    <xf numFmtId="184" fontId="31" fillId="4" borderId="4" xfId="10" applyNumberFormat="1" applyFont="1" applyFill="1" applyBorder="1" applyAlignment="1">
      <alignment vertical="center"/>
    </xf>
    <xf numFmtId="0" fontId="27" fillId="0" borderId="35" xfId="10" applyFont="1" applyFill="1" applyBorder="1" applyAlignment="1">
      <alignment horizontal="center" vertical="center"/>
    </xf>
    <xf numFmtId="0" fontId="20" fillId="0" borderId="39" xfId="10" applyFont="1" applyFill="1" applyBorder="1" applyAlignment="1">
      <alignment vertical="center"/>
    </xf>
    <xf numFmtId="0" fontId="27" fillId="0" borderId="14" xfId="10" applyFont="1" applyFill="1" applyBorder="1" applyAlignment="1">
      <alignment horizontal="center" vertical="center"/>
    </xf>
    <xf numFmtId="0" fontId="27" fillId="0" borderId="1" xfId="10" applyFont="1" applyFill="1" applyBorder="1" applyAlignment="1">
      <alignment horizontal="left" vertical="center"/>
    </xf>
    <xf numFmtId="183" fontId="27" fillId="0" borderId="1" xfId="10" applyNumberFormat="1" applyFont="1" applyFill="1" applyBorder="1" applyAlignment="1">
      <alignment vertical="center"/>
    </xf>
    <xf numFmtId="184" fontId="27" fillId="0" borderId="1" xfId="10" applyNumberFormat="1" applyFont="1" applyFill="1" applyBorder="1" applyAlignment="1">
      <alignment vertical="center"/>
    </xf>
    <xf numFmtId="185" fontId="27" fillId="0" borderId="21" xfId="10" applyNumberFormat="1" applyFont="1" applyFill="1" applyBorder="1" applyAlignment="1">
      <alignment vertical="center"/>
    </xf>
    <xf numFmtId="187" fontId="15" fillId="0" borderId="52" xfId="10" applyNumberFormat="1" applyFont="1" applyFill="1" applyBorder="1" applyAlignment="1">
      <alignment horizontal="right" vertical="center"/>
    </xf>
    <xf numFmtId="187" fontId="15" fillId="0" borderId="11" xfId="10" applyNumberFormat="1" applyFont="1" applyFill="1" applyBorder="1" applyAlignment="1">
      <alignment horizontal="right" vertical="center"/>
    </xf>
    <xf numFmtId="187" fontId="15" fillId="0" borderId="21" xfId="10" applyNumberFormat="1" applyFont="1" applyFill="1" applyBorder="1" applyAlignment="1">
      <alignment horizontal="right" vertical="center"/>
    </xf>
    <xf numFmtId="0" fontId="20" fillId="3" borderId="52" xfId="10" applyFont="1" applyFill="1" applyBorder="1" applyAlignment="1">
      <alignment vertical="center"/>
    </xf>
    <xf numFmtId="0" fontId="27" fillId="0" borderId="12" xfId="10" applyFont="1" applyFill="1" applyBorder="1" applyAlignment="1">
      <alignment horizontal="center" vertical="center"/>
    </xf>
    <xf numFmtId="0" fontId="27" fillId="0" borderId="14" xfId="10" applyFont="1" applyFill="1" applyBorder="1" applyAlignment="1">
      <alignment horizontal="left" vertical="center"/>
    </xf>
    <xf numFmtId="183" fontId="27" fillId="0" borderId="14" xfId="10" applyNumberFormat="1" applyFont="1" applyFill="1" applyBorder="1" applyAlignment="1">
      <alignment vertical="center"/>
    </xf>
    <xf numFmtId="184" fontId="27" fillId="0" borderId="14" xfId="10" applyNumberFormat="1" applyFont="1" applyFill="1" applyBorder="1" applyAlignment="1">
      <alignment vertical="center"/>
    </xf>
    <xf numFmtId="185" fontId="27" fillId="0" borderId="55" xfId="10" applyNumberFormat="1" applyFont="1" applyFill="1" applyBorder="1" applyAlignment="1">
      <alignment vertical="center"/>
    </xf>
    <xf numFmtId="187" fontId="15" fillId="0" borderId="26" xfId="10" applyNumberFormat="1" applyFont="1" applyFill="1" applyBorder="1" applyAlignment="1">
      <alignment horizontal="right" vertical="center"/>
    </xf>
    <xf numFmtId="187" fontId="15" fillId="0" borderId="12" xfId="10" applyNumberFormat="1" applyFont="1" applyFill="1" applyBorder="1" applyAlignment="1">
      <alignment horizontal="right" vertical="center"/>
    </xf>
    <xf numFmtId="187" fontId="15" fillId="0" borderId="55" xfId="10" applyNumberFormat="1" applyFont="1" applyFill="1" applyBorder="1" applyAlignment="1">
      <alignment horizontal="right" vertical="center"/>
    </xf>
    <xf numFmtId="0" fontId="27" fillId="0" borderId="26" xfId="10" applyFont="1" applyFill="1" applyBorder="1" applyAlignment="1">
      <alignment vertical="center"/>
    </xf>
    <xf numFmtId="0" fontId="27" fillId="0" borderId="24" xfId="10" applyFont="1" applyFill="1" applyBorder="1" applyAlignment="1">
      <alignment horizontal="center" vertical="center"/>
    </xf>
    <xf numFmtId="0" fontId="27" fillId="0" borderId="5" xfId="10" applyFont="1" applyFill="1" applyBorder="1" applyAlignment="1">
      <alignment horizontal="center" vertical="center"/>
    </xf>
    <xf numFmtId="185" fontId="27" fillId="0" borderId="25" xfId="10" applyNumberFormat="1" applyFont="1" applyFill="1" applyBorder="1" applyAlignment="1">
      <alignment vertical="center"/>
    </xf>
    <xf numFmtId="187" fontId="15" fillId="0" borderId="43" xfId="10" applyNumberFormat="1" applyFont="1" applyFill="1" applyBorder="1" applyAlignment="1">
      <alignment horizontal="right" vertical="center"/>
    </xf>
    <xf numFmtId="187" fontId="15" fillId="0" borderId="15" xfId="10" applyNumberFormat="1" applyFont="1" applyFill="1" applyBorder="1" applyAlignment="1">
      <alignment horizontal="right" vertical="center"/>
    </xf>
    <xf numFmtId="187" fontId="15" fillId="0" borderId="25" xfId="10" applyNumberFormat="1" applyFont="1" applyFill="1" applyBorder="1" applyAlignment="1">
      <alignment horizontal="right" vertical="center"/>
    </xf>
    <xf numFmtId="0" fontId="27" fillId="0" borderId="43" xfId="10" applyFont="1" applyFill="1" applyBorder="1" applyAlignment="1">
      <alignment vertical="center"/>
    </xf>
    <xf numFmtId="183" fontId="27" fillId="4" borderId="1" xfId="10" applyNumberFormat="1" applyFont="1" applyFill="1" applyBorder="1" applyAlignment="1">
      <alignment vertical="center"/>
    </xf>
    <xf numFmtId="185" fontId="27" fillId="6" borderId="23" xfId="10" applyNumberFormat="1" applyFont="1" applyFill="1" applyBorder="1" applyAlignment="1">
      <alignment vertical="center"/>
    </xf>
    <xf numFmtId="187" fontId="15" fillId="6" borderId="39" xfId="10" applyNumberFormat="1" applyFont="1" applyFill="1" applyBorder="1" applyAlignment="1">
      <alignment horizontal="right" vertical="center"/>
    </xf>
    <xf numFmtId="187" fontId="15" fillId="6" borderId="8" xfId="10" applyNumberFormat="1" applyFont="1" applyFill="1" applyBorder="1" applyAlignment="1">
      <alignment horizontal="right" vertical="center"/>
    </xf>
    <xf numFmtId="187" fontId="15" fillId="6" borderId="23" xfId="10" applyNumberFormat="1" applyFont="1" applyFill="1" applyBorder="1" applyAlignment="1">
      <alignment horizontal="right" vertical="center"/>
    </xf>
    <xf numFmtId="188" fontId="1" fillId="0" borderId="0" xfId="12" applyNumberFormat="1">
      <alignment vertical="center"/>
    </xf>
    <xf numFmtId="0" fontId="27" fillId="0" borderId="20" xfId="10" applyFont="1" applyFill="1" applyBorder="1" applyAlignment="1">
      <alignment horizontal="center" vertical="center"/>
    </xf>
    <xf numFmtId="0" fontId="27" fillId="0" borderId="12" xfId="10" applyFont="1" applyFill="1" applyBorder="1" applyAlignment="1">
      <alignment horizontal="left" vertical="center"/>
    </xf>
    <xf numFmtId="0" fontId="27" fillId="0" borderId="4" xfId="10" applyFont="1" applyFill="1" applyBorder="1" applyAlignment="1">
      <alignment horizontal="left" vertical="center"/>
    </xf>
    <xf numFmtId="190" fontId="20" fillId="3" borderId="2" xfId="10" applyNumberFormat="1" applyFont="1" applyFill="1" applyBorder="1" applyAlignment="1">
      <alignment horizontal="right" vertical="center"/>
    </xf>
    <xf numFmtId="0" fontId="26" fillId="0" borderId="0" xfId="10" applyFont="1" applyFill="1" applyAlignment="1">
      <alignment horizontal="center" vertical="center"/>
    </xf>
    <xf numFmtId="0" fontId="26" fillId="0" borderId="0" xfId="10" applyFont="1" applyFill="1" applyAlignment="1">
      <alignment horizontal="left" vertical="center"/>
    </xf>
    <xf numFmtId="0" fontId="26" fillId="0" borderId="0" xfId="10" applyFont="1" applyFill="1" applyAlignment="1">
      <alignment vertical="center"/>
    </xf>
    <xf numFmtId="186" fontId="26" fillId="0" borderId="0" xfId="10" applyNumberFormat="1" applyFont="1" applyFill="1" applyAlignment="1">
      <alignment vertical="center"/>
    </xf>
    <xf numFmtId="0" fontId="16" fillId="0" borderId="0" xfId="10" applyFont="1" applyFill="1" applyAlignment="1">
      <alignment horizontal="right" vertical="center"/>
    </xf>
    <xf numFmtId="0" fontId="32" fillId="0" borderId="0" xfId="10" applyFont="1" applyFill="1" applyAlignment="1">
      <alignment vertical="center"/>
    </xf>
    <xf numFmtId="0" fontId="25" fillId="0" borderId="0" xfId="10" applyFont="1" applyFill="1" applyBorder="1" applyAlignment="1">
      <alignment vertical="center"/>
    </xf>
    <xf numFmtId="176" fontId="24" fillId="0" borderId="0" xfId="10" applyNumberFormat="1" applyFont="1" applyFill="1" applyBorder="1" applyAlignment="1">
      <alignment horizontal="right" vertical="center"/>
    </xf>
    <xf numFmtId="187" fontId="1" fillId="0" borderId="0" xfId="12" applyNumberFormat="1" applyFill="1">
      <alignment vertical="center"/>
    </xf>
    <xf numFmtId="183" fontId="27" fillId="4" borderId="5" xfId="10" applyNumberFormat="1" applyFont="1" applyFill="1" applyBorder="1" applyAlignment="1">
      <alignment vertical="center"/>
    </xf>
    <xf numFmtId="184" fontId="27" fillId="4" borderId="15" xfId="10" applyNumberFormat="1" applyFont="1" applyFill="1" applyBorder="1" applyAlignment="1">
      <alignment vertical="center"/>
    </xf>
    <xf numFmtId="176" fontId="27" fillId="4" borderId="6" xfId="10" applyNumberFormat="1" applyFont="1" applyFill="1" applyBorder="1" applyAlignment="1">
      <alignment horizontal="right" vertical="center"/>
    </xf>
    <xf numFmtId="0" fontId="27" fillId="4" borderId="6" xfId="10" applyFont="1" applyFill="1" applyBorder="1" applyAlignment="1">
      <alignment vertical="center"/>
    </xf>
    <xf numFmtId="183" fontId="27" fillId="7" borderId="4" xfId="10" applyNumberFormat="1" applyFont="1" applyFill="1" applyBorder="1" applyAlignment="1">
      <alignment vertical="center"/>
    </xf>
    <xf numFmtId="184" fontId="27" fillId="7" borderId="8" xfId="10" applyNumberFormat="1" applyFont="1" applyFill="1" applyBorder="1" applyAlignment="1">
      <alignment vertical="center"/>
    </xf>
    <xf numFmtId="185" fontId="27" fillId="7" borderId="25" xfId="10" applyNumberFormat="1" applyFont="1" applyFill="1" applyBorder="1" applyAlignment="1">
      <alignment vertical="center"/>
    </xf>
    <xf numFmtId="187" fontId="15" fillId="7" borderId="22" xfId="10" applyNumberFormat="1" applyFont="1" applyFill="1" applyBorder="1" applyAlignment="1">
      <alignment horizontal="right" vertical="center"/>
    </xf>
    <xf numFmtId="187" fontId="15" fillId="7" borderId="4" xfId="10" applyNumberFormat="1" applyFont="1" applyFill="1" applyBorder="1" applyAlignment="1">
      <alignment horizontal="right" vertical="center"/>
    </xf>
    <xf numFmtId="187" fontId="15" fillId="7" borderId="23" xfId="10" applyNumberFormat="1" applyFont="1" applyFill="1" applyBorder="1" applyAlignment="1">
      <alignment horizontal="right" vertical="center"/>
    </xf>
    <xf numFmtId="0" fontId="20" fillId="7" borderId="39" xfId="10" applyFont="1" applyFill="1" applyBorder="1" applyAlignment="1">
      <alignment vertical="center"/>
    </xf>
    <xf numFmtId="176" fontId="27" fillId="7" borderId="9" xfId="10" applyNumberFormat="1" applyFont="1" applyFill="1" applyBorder="1" applyAlignment="1">
      <alignment horizontal="right" vertical="center"/>
    </xf>
    <xf numFmtId="0" fontId="27" fillId="7" borderId="9" xfId="10" applyFont="1" applyFill="1" applyBorder="1" applyAlignment="1">
      <alignment horizontal="right" vertical="center"/>
    </xf>
    <xf numFmtId="0" fontId="27" fillId="7" borderId="9" xfId="10" applyFont="1" applyFill="1" applyBorder="1" applyAlignment="1">
      <alignment vertical="center"/>
    </xf>
    <xf numFmtId="0" fontId="33" fillId="0" borderId="0" xfId="12" applyFont="1" applyFill="1">
      <alignment vertical="center"/>
    </xf>
    <xf numFmtId="184" fontId="27" fillId="0" borderId="11" xfId="10" applyNumberFormat="1" applyFont="1" applyFill="1" applyBorder="1" applyAlignment="1">
      <alignment vertical="center"/>
    </xf>
    <xf numFmtId="187" fontId="15" fillId="0" borderId="20" xfId="10" applyNumberFormat="1" applyFont="1" applyFill="1" applyBorder="1" applyAlignment="1">
      <alignment horizontal="right" vertical="center"/>
    </xf>
    <xf numFmtId="187" fontId="15" fillId="0" borderId="1" xfId="10" applyNumberFormat="1" applyFont="1" applyFill="1" applyBorder="1" applyAlignment="1">
      <alignment horizontal="right" vertical="center"/>
    </xf>
    <xf numFmtId="0" fontId="20" fillId="3" borderId="26" xfId="10" applyFont="1" applyFill="1" applyBorder="1" applyAlignment="1">
      <alignment vertical="center"/>
    </xf>
    <xf numFmtId="176" fontId="20" fillId="3" borderId="0" xfId="10" applyNumberFormat="1" applyFont="1" applyFill="1" applyBorder="1" applyAlignment="1">
      <alignment horizontal="right" vertical="center"/>
    </xf>
    <xf numFmtId="0" fontId="20" fillId="3" borderId="0" xfId="10" applyFont="1" applyFill="1" applyBorder="1" applyAlignment="1">
      <alignment vertical="center"/>
    </xf>
    <xf numFmtId="184" fontId="27" fillId="0" borderId="12" xfId="10" applyNumberFormat="1" applyFont="1" applyFill="1" applyBorder="1" applyAlignment="1">
      <alignment vertical="center"/>
    </xf>
    <xf numFmtId="187" fontId="15" fillId="0" borderId="35" xfId="10" applyNumberFormat="1" applyFont="1" applyFill="1" applyBorder="1" applyAlignment="1">
      <alignment horizontal="right" vertical="center"/>
    </xf>
    <xf numFmtId="187" fontId="15" fillId="0" borderId="14" xfId="10" applyNumberFormat="1" applyFont="1" applyFill="1" applyBorder="1" applyAlignment="1">
      <alignment horizontal="right" vertical="center"/>
    </xf>
    <xf numFmtId="187" fontId="15" fillId="0" borderId="24" xfId="10" applyNumberFormat="1" applyFont="1" applyFill="1" applyBorder="1" applyAlignment="1">
      <alignment horizontal="right" vertical="center"/>
    </xf>
    <xf numFmtId="187" fontId="15" fillId="0" borderId="5" xfId="10" applyNumberFormat="1" applyFont="1" applyFill="1" applyBorder="1" applyAlignment="1">
      <alignment horizontal="right" vertical="center"/>
    </xf>
    <xf numFmtId="0" fontId="27" fillId="0" borderId="43" xfId="10" quotePrefix="1" applyFont="1" applyFill="1" applyBorder="1" applyAlignment="1">
      <alignment vertical="center"/>
    </xf>
    <xf numFmtId="176" fontId="27" fillId="3" borderId="0" xfId="10" applyNumberFormat="1" applyFont="1" applyFill="1" applyBorder="1" applyAlignment="1">
      <alignment horizontal="right" vertical="center"/>
    </xf>
    <xf numFmtId="189" fontId="27" fillId="3" borderId="0" xfId="10" quotePrefix="1" applyNumberFormat="1" applyFont="1" applyFill="1" applyBorder="1" applyAlignment="1">
      <alignment horizontal="right" vertical="center"/>
    </xf>
    <xf numFmtId="191" fontId="27" fillId="3" borderId="0" xfId="10" quotePrefix="1" applyNumberFormat="1" applyFont="1" applyFill="1" applyBorder="1" applyAlignment="1">
      <alignment horizontal="right" vertical="center"/>
    </xf>
    <xf numFmtId="191" fontId="27" fillId="3" borderId="0" xfId="10" quotePrefix="1" applyNumberFormat="1" applyFont="1" applyFill="1" applyBorder="1" applyAlignment="1">
      <alignment vertical="center"/>
    </xf>
    <xf numFmtId="187" fontId="33" fillId="0" borderId="0" xfId="12" applyNumberFormat="1" applyFont="1" applyFill="1">
      <alignment vertical="center"/>
    </xf>
    <xf numFmtId="0" fontId="27" fillId="0" borderId="5" xfId="10" applyFont="1" applyFill="1" applyBorder="1" applyAlignment="1">
      <alignment horizontal="left" vertical="center"/>
    </xf>
    <xf numFmtId="183" fontId="27" fillId="0" borderId="5" xfId="10" applyNumberFormat="1" applyFont="1" applyFill="1" applyBorder="1" applyAlignment="1">
      <alignment vertical="center"/>
    </xf>
    <xf numFmtId="184" fontId="27" fillId="0" borderId="5" xfId="10" applyNumberFormat="1" applyFont="1" applyFill="1" applyBorder="1" applyAlignment="1">
      <alignment vertical="center"/>
    </xf>
    <xf numFmtId="176" fontId="20" fillId="3" borderId="2" xfId="10" applyNumberFormat="1" applyFont="1" applyFill="1" applyBorder="1" applyAlignment="1">
      <alignment horizontal="right" vertical="center"/>
    </xf>
    <xf numFmtId="191" fontId="20" fillId="3" borderId="2" xfId="10" applyNumberFormat="1" applyFont="1" applyFill="1" applyBorder="1" applyAlignment="1">
      <alignment horizontal="right" vertical="center"/>
    </xf>
    <xf numFmtId="0" fontId="20" fillId="3" borderId="2" xfId="10" applyFont="1" applyFill="1" applyBorder="1" applyAlignment="1">
      <alignment vertical="center"/>
    </xf>
    <xf numFmtId="183" fontId="27" fillId="0" borderId="4" xfId="10" applyNumberFormat="1" applyFont="1" applyFill="1" applyBorder="1" applyAlignment="1">
      <alignment vertical="center"/>
    </xf>
    <xf numFmtId="184" fontId="27" fillId="0" borderId="4" xfId="10" applyNumberFormat="1" applyFont="1" applyFill="1" applyBorder="1" applyAlignment="1">
      <alignment vertical="center"/>
    </xf>
    <xf numFmtId="185" fontId="27" fillId="0" borderId="23" xfId="10" applyNumberFormat="1" applyFont="1" applyFill="1" applyBorder="1" applyAlignment="1">
      <alignment vertical="center"/>
    </xf>
    <xf numFmtId="187" fontId="15" fillId="0" borderId="23" xfId="10" applyNumberFormat="1" applyFont="1" applyFill="1" applyBorder="1" applyAlignment="1">
      <alignment horizontal="right" vertical="center"/>
    </xf>
    <xf numFmtId="176" fontId="20" fillId="3" borderId="9" xfId="10" applyNumberFormat="1" applyFont="1" applyFill="1" applyBorder="1" applyAlignment="1">
      <alignment horizontal="right" vertical="center"/>
    </xf>
    <xf numFmtId="0" fontId="27" fillId="0" borderId="1" xfId="10" applyFont="1" applyFill="1" applyBorder="1" applyAlignment="1">
      <alignment horizontal="center" vertical="center"/>
    </xf>
    <xf numFmtId="189" fontId="20" fillId="3" borderId="2" xfId="10" applyNumberFormat="1" applyFont="1" applyFill="1" applyBorder="1" applyAlignment="1">
      <alignment horizontal="right" vertical="center"/>
    </xf>
    <xf numFmtId="193" fontId="20" fillId="3" borderId="2" xfId="10" applyNumberFormat="1" applyFont="1" applyFill="1" applyBorder="1" applyAlignment="1">
      <alignment horizontal="right" vertical="center"/>
    </xf>
    <xf numFmtId="183" fontId="27" fillId="0" borderId="7" xfId="10" applyNumberFormat="1" applyFont="1" applyFill="1" applyBorder="1" applyAlignment="1">
      <alignment vertical="center"/>
    </xf>
    <xf numFmtId="183" fontId="27" fillId="0" borderId="13" xfId="10" applyNumberFormat="1" applyFont="1" applyFill="1" applyBorder="1" applyAlignment="1">
      <alignment vertical="center"/>
    </xf>
    <xf numFmtId="0" fontId="16" fillId="0" borderId="35" xfId="10" applyFont="1" applyFill="1" applyBorder="1" applyAlignment="1">
      <alignment horizontal="right" vertical="center"/>
    </xf>
    <xf numFmtId="187" fontId="16" fillId="0" borderId="14" xfId="10" applyNumberFormat="1" applyFont="1" applyFill="1" applyBorder="1" applyAlignment="1">
      <alignment horizontal="right" vertical="center"/>
    </xf>
    <xf numFmtId="187" fontId="16" fillId="0" borderId="55" xfId="10" applyNumberFormat="1" applyFont="1" applyFill="1" applyBorder="1" applyAlignment="1">
      <alignment horizontal="right" vertical="center"/>
    </xf>
    <xf numFmtId="189" fontId="20" fillId="3" borderId="0" xfId="10" applyNumberFormat="1" applyFont="1" applyFill="1" applyBorder="1" applyAlignment="1">
      <alignment horizontal="right" vertical="center"/>
    </xf>
    <xf numFmtId="191" fontId="20" fillId="3" borderId="0" xfId="10" quotePrefix="1" applyNumberFormat="1" applyFont="1" applyFill="1" applyBorder="1" applyAlignment="1">
      <alignment horizontal="right" vertical="center"/>
    </xf>
    <xf numFmtId="187" fontId="16" fillId="0" borderId="5" xfId="10" applyNumberFormat="1" applyFont="1" applyFill="1" applyBorder="1" applyAlignment="1">
      <alignment horizontal="right" vertical="center"/>
    </xf>
    <xf numFmtId="187" fontId="16" fillId="0" borderId="25" xfId="10" applyNumberFormat="1" applyFont="1" applyFill="1" applyBorder="1" applyAlignment="1">
      <alignment horizontal="right" vertical="center"/>
    </xf>
    <xf numFmtId="176" fontId="27" fillId="0" borderId="6" xfId="10" applyNumberFormat="1" applyFont="1" applyFill="1" applyBorder="1" applyAlignment="1">
      <alignment horizontal="right" vertical="center"/>
    </xf>
    <xf numFmtId="183" fontId="27" fillId="7" borderId="3" xfId="10" applyNumberFormat="1" applyFont="1" applyFill="1" applyBorder="1" applyAlignment="1">
      <alignment vertical="center"/>
    </xf>
    <xf numFmtId="184" fontId="27" fillId="7" borderId="1" xfId="10" applyNumberFormat="1" applyFont="1" applyFill="1" applyBorder="1" applyAlignment="1">
      <alignment vertical="center"/>
    </xf>
    <xf numFmtId="187" fontId="16" fillId="7" borderId="22" xfId="10" applyNumberFormat="1" applyFont="1" applyFill="1" applyBorder="1" applyAlignment="1">
      <alignment horizontal="right" vertical="center"/>
    </xf>
    <xf numFmtId="187" fontId="16" fillId="7" borderId="4" xfId="10" applyNumberFormat="1" applyFont="1" applyFill="1" applyBorder="1" applyAlignment="1">
      <alignment horizontal="right" vertical="center"/>
    </xf>
    <xf numFmtId="187" fontId="16" fillId="7" borderId="23" xfId="10" applyNumberFormat="1" applyFont="1" applyFill="1" applyBorder="1" applyAlignment="1">
      <alignment horizontal="right" vertical="center"/>
    </xf>
    <xf numFmtId="176" fontId="20" fillId="7" borderId="2" xfId="10" applyNumberFormat="1" applyFont="1" applyFill="1" applyBorder="1" applyAlignment="1">
      <alignment horizontal="right" vertical="center"/>
    </xf>
    <xf numFmtId="0" fontId="20" fillId="7" borderId="2" xfId="10" applyFont="1" applyFill="1" applyBorder="1" applyAlignment="1">
      <alignment horizontal="right" vertical="center"/>
    </xf>
    <xf numFmtId="0" fontId="20" fillId="7" borderId="2" xfId="10" applyFont="1" applyFill="1" applyBorder="1" applyAlignment="1">
      <alignment vertical="center"/>
    </xf>
    <xf numFmtId="183" fontId="27" fillId="0" borderId="3" xfId="10" applyNumberFormat="1" applyFont="1" applyFill="1" applyBorder="1" applyAlignment="1">
      <alignment vertical="center"/>
    </xf>
    <xf numFmtId="187" fontId="16" fillId="0" borderId="35" xfId="10" applyNumberFormat="1" applyFont="1" applyFill="1" applyBorder="1" applyAlignment="1">
      <alignment horizontal="right" vertical="center"/>
    </xf>
    <xf numFmtId="176" fontId="25" fillId="3" borderId="2" xfId="10" applyNumberFormat="1" applyFont="1" applyFill="1" applyBorder="1" applyAlignment="1">
      <alignment horizontal="right" vertical="center"/>
    </xf>
    <xf numFmtId="0" fontId="25" fillId="3" borderId="2" xfId="10" applyFont="1" applyFill="1" applyBorder="1" applyAlignment="1">
      <alignment horizontal="right" vertical="center"/>
    </xf>
    <xf numFmtId="0" fontId="25" fillId="3" borderId="2" xfId="10" applyFont="1" applyFill="1" applyBorder="1" applyAlignment="1">
      <alignment vertical="center"/>
    </xf>
    <xf numFmtId="187" fontId="16" fillId="0" borderId="24" xfId="10" applyNumberFormat="1" applyFont="1" applyFill="1" applyBorder="1" applyAlignment="1">
      <alignment horizontal="right" vertical="center"/>
    </xf>
    <xf numFmtId="0" fontId="20" fillId="3" borderId="52" xfId="10" quotePrefix="1" applyFont="1" applyFill="1" applyBorder="1" applyAlignment="1">
      <alignment vertical="center"/>
    </xf>
    <xf numFmtId="190" fontId="20" fillId="3" borderId="2" xfId="10" quotePrefix="1" applyNumberFormat="1" applyFont="1" applyFill="1" applyBorder="1" applyAlignment="1">
      <alignment horizontal="right" vertical="center"/>
    </xf>
    <xf numFmtId="191" fontId="20" fillId="3" borderId="2" xfId="10" quotePrefix="1" applyNumberFormat="1" applyFont="1" applyFill="1" applyBorder="1" applyAlignment="1">
      <alignment horizontal="right" vertical="center"/>
    </xf>
    <xf numFmtId="176" fontId="25" fillId="3" borderId="0" xfId="10" applyNumberFormat="1" applyFont="1" applyFill="1" applyBorder="1" applyAlignment="1">
      <alignment horizontal="right" vertical="center"/>
    </xf>
    <xf numFmtId="190" fontId="20" fillId="3" borderId="0" xfId="10" quotePrefix="1" applyNumberFormat="1" applyFont="1" applyFill="1" applyBorder="1" applyAlignment="1">
      <alignment horizontal="right" vertical="center"/>
    </xf>
    <xf numFmtId="0" fontId="25" fillId="3" borderId="0" xfId="10" applyFont="1" applyFill="1" applyBorder="1" applyAlignment="1">
      <alignment vertical="center"/>
    </xf>
    <xf numFmtId="184" fontId="27" fillId="7" borderId="4" xfId="10" applyNumberFormat="1" applyFont="1" applyFill="1" applyBorder="1" applyAlignment="1">
      <alignment vertical="center"/>
    </xf>
    <xf numFmtId="176" fontId="20" fillId="7" borderId="9" xfId="10" applyNumberFormat="1" applyFont="1" applyFill="1" applyBorder="1" applyAlignment="1">
      <alignment horizontal="right" vertical="center"/>
    </xf>
    <xf numFmtId="0" fontId="20" fillId="7" borderId="9" xfId="10" applyFont="1" applyFill="1" applyBorder="1" applyAlignment="1">
      <alignment horizontal="right" vertical="center"/>
    </xf>
    <xf numFmtId="0" fontId="20" fillId="7" borderId="9" xfId="10" applyFont="1" applyFill="1" applyBorder="1" applyAlignment="1">
      <alignment vertical="center"/>
    </xf>
    <xf numFmtId="0" fontId="18" fillId="0" borderId="14" xfId="10" applyFont="1" applyFill="1" applyBorder="1" applyAlignment="1">
      <alignment vertical="center"/>
    </xf>
    <xf numFmtId="187" fontId="16" fillId="0" borderId="20" xfId="10" applyNumberFormat="1" applyFont="1" applyFill="1" applyBorder="1" applyAlignment="1">
      <alignment horizontal="right" vertical="center"/>
    </xf>
    <xf numFmtId="187" fontId="16" fillId="0" borderId="1" xfId="10" applyNumberFormat="1" applyFont="1" applyFill="1" applyBorder="1" applyAlignment="1">
      <alignment horizontal="right" vertical="center"/>
    </xf>
    <xf numFmtId="187" fontId="16" fillId="0" borderId="21" xfId="10" applyNumberFormat="1" applyFont="1" applyFill="1" applyBorder="1" applyAlignment="1">
      <alignment horizontal="right" vertical="center"/>
    </xf>
    <xf numFmtId="187" fontId="34" fillId="0" borderId="14" xfId="10" applyNumberFormat="1" applyFont="1" applyFill="1" applyBorder="1" applyAlignment="1">
      <alignment horizontal="right" vertical="center"/>
    </xf>
    <xf numFmtId="0" fontId="27" fillId="0" borderId="26" xfId="10" applyFont="1" applyFill="1" applyBorder="1" applyAlignment="1">
      <alignment horizontal="center" vertical="center"/>
    </xf>
    <xf numFmtId="0" fontId="27" fillId="0" borderId="13" xfId="10" applyFont="1" applyFill="1" applyBorder="1" applyAlignment="1">
      <alignment horizontal="left" vertical="center"/>
    </xf>
    <xf numFmtId="0" fontId="27" fillId="0" borderId="3" xfId="10" applyFont="1" applyFill="1" applyBorder="1" applyAlignment="1">
      <alignment horizontal="left" vertical="center"/>
    </xf>
    <xf numFmtId="183" fontId="27" fillId="4" borderId="10" xfId="10" applyNumberFormat="1" applyFont="1" applyFill="1" applyBorder="1" applyAlignment="1">
      <alignment vertical="center"/>
    </xf>
    <xf numFmtId="187" fontId="16" fillId="4" borderId="22" xfId="10" applyNumberFormat="1" applyFont="1" applyFill="1" applyBorder="1" applyAlignment="1">
      <alignment horizontal="right" vertical="center"/>
    </xf>
    <xf numFmtId="187" fontId="16" fillId="4" borderId="4" xfId="10" applyNumberFormat="1" applyFont="1" applyFill="1" applyBorder="1" applyAlignment="1">
      <alignment horizontal="right" vertical="center"/>
    </xf>
    <xf numFmtId="187" fontId="16" fillId="4" borderId="23" xfId="10" applyNumberFormat="1" applyFont="1" applyFill="1" applyBorder="1" applyAlignment="1">
      <alignment horizontal="right" vertical="center"/>
    </xf>
    <xf numFmtId="183" fontId="27" fillId="7" borderId="10" xfId="10" applyNumberFormat="1" applyFont="1" applyFill="1" applyBorder="1" applyAlignment="1">
      <alignment vertical="center"/>
    </xf>
    <xf numFmtId="183" fontId="27" fillId="7" borderId="13" xfId="10" applyNumberFormat="1" applyFont="1" applyFill="1" applyBorder="1" applyAlignment="1">
      <alignment vertical="center"/>
    </xf>
    <xf numFmtId="184" fontId="27" fillId="7" borderId="14" xfId="10" applyNumberFormat="1" applyFont="1" applyFill="1" applyBorder="1" applyAlignment="1">
      <alignment vertical="center"/>
    </xf>
    <xf numFmtId="0" fontId="27" fillId="0" borderId="43" xfId="10" applyFont="1" applyFill="1" applyBorder="1">
      <alignment vertical="center"/>
    </xf>
    <xf numFmtId="183" fontId="27" fillId="4" borderId="7" xfId="10" applyNumberFormat="1" applyFont="1" applyFill="1" applyBorder="1" applyAlignment="1">
      <alignment vertical="center"/>
    </xf>
    <xf numFmtId="187" fontId="16" fillId="4" borderId="24" xfId="10" applyNumberFormat="1" applyFont="1" applyFill="1" applyBorder="1" applyAlignment="1">
      <alignment horizontal="right" vertical="center"/>
    </xf>
    <xf numFmtId="187" fontId="16" fillId="4" borderId="5" xfId="10" applyNumberFormat="1" applyFont="1" applyFill="1" applyBorder="1" applyAlignment="1">
      <alignment horizontal="right" vertical="center"/>
    </xf>
    <xf numFmtId="187" fontId="16" fillId="4" borderId="25" xfId="10" applyNumberFormat="1" applyFont="1" applyFill="1" applyBorder="1" applyAlignment="1">
      <alignment horizontal="right" vertical="center"/>
    </xf>
    <xf numFmtId="0" fontId="20" fillId="4" borderId="43" xfId="10" applyFont="1" applyFill="1" applyBorder="1">
      <alignment vertical="center"/>
    </xf>
    <xf numFmtId="176" fontId="18" fillId="4" borderId="0" xfId="10" applyNumberFormat="1" applyFont="1" applyFill="1" applyBorder="1" applyAlignment="1">
      <alignment horizontal="right" vertical="center"/>
    </xf>
    <xf numFmtId="0" fontId="18" fillId="4" borderId="0" xfId="10" applyFont="1" applyFill="1" applyBorder="1" applyAlignment="1">
      <alignment horizontal="right" vertical="center"/>
    </xf>
    <xf numFmtId="0" fontId="18" fillId="4" borderId="0" xfId="10" applyFont="1" applyFill="1" applyBorder="1">
      <alignment vertical="center"/>
    </xf>
    <xf numFmtId="0" fontId="27" fillId="0" borderId="20" xfId="10" applyFont="1" applyFill="1" applyBorder="1" applyAlignment="1">
      <alignment horizontal="left" vertical="center"/>
    </xf>
    <xf numFmtId="0" fontId="20" fillId="7" borderId="39" xfId="10" applyFont="1" applyFill="1" applyBorder="1">
      <alignment vertical="center"/>
    </xf>
    <xf numFmtId="176" fontId="17" fillId="7" borderId="9" xfId="10" applyNumberFormat="1" applyFont="1" applyFill="1" applyBorder="1" applyAlignment="1">
      <alignment horizontal="right" vertical="center"/>
    </xf>
    <xf numFmtId="0" fontId="17" fillId="7" borderId="9" xfId="10" applyFont="1" applyFill="1" applyBorder="1" applyAlignment="1">
      <alignment horizontal="right" vertical="center"/>
    </xf>
    <xf numFmtId="0" fontId="17" fillId="7" borderId="9" xfId="10" applyFont="1" applyFill="1" applyBorder="1">
      <alignment vertical="center"/>
    </xf>
    <xf numFmtId="0" fontId="27" fillId="0" borderId="35" xfId="10" applyFont="1" applyFill="1" applyBorder="1" applyAlignment="1">
      <alignment horizontal="left" vertical="center"/>
    </xf>
    <xf numFmtId="0" fontId="31" fillId="0" borderId="4" xfId="10" applyFont="1" applyFill="1" applyBorder="1" applyAlignment="1">
      <alignment vertical="center" wrapText="1"/>
    </xf>
    <xf numFmtId="183" fontId="27" fillId="0" borderId="10" xfId="10" applyNumberFormat="1" applyFont="1" applyFill="1" applyBorder="1" applyAlignment="1">
      <alignment vertical="center"/>
    </xf>
    <xf numFmtId="0" fontId="27" fillId="0" borderId="39" xfId="10" applyFont="1" applyFill="1" applyBorder="1">
      <alignment vertical="center"/>
    </xf>
    <xf numFmtId="176" fontId="17" fillId="0" borderId="9" xfId="10" applyNumberFormat="1" applyFont="1" applyFill="1" applyBorder="1" applyAlignment="1">
      <alignment horizontal="right" vertical="center"/>
    </xf>
    <xf numFmtId="0" fontId="17" fillId="0" borderId="9" xfId="10" applyFont="1" applyFill="1" applyBorder="1" applyAlignment="1">
      <alignment horizontal="right" vertical="center"/>
    </xf>
    <xf numFmtId="0" fontId="17" fillId="0" borderId="9" xfId="10" applyFont="1" applyFill="1" applyBorder="1">
      <alignment vertical="center"/>
    </xf>
    <xf numFmtId="187" fontId="16" fillId="0" borderId="22" xfId="10" applyNumberFormat="1" applyFont="1" applyFill="1" applyBorder="1" applyAlignment="1">
      <alignment horizontal="right" vertical="center"/>
    </xf>
    <xf numFmtId="187" fontId="16" fillId="0" borderId="4" xfId="10" applyNumberFormat="1" applyFont="1" applyFill="1" applyBorder="1" applyAlignment="1">
      <alignment horizontal="right" vertical="center"/>
    </xf>
    <xf numFmtId="187" fontId="16" fillId="0" borderId="23" xfId="10" applyNumberFormat="1" applyFont="1" applyFill="1" applyBorder="1" applyAlignment="1">
      <alignment horizontal="right" vertical="center"/>
    </xf>
    <xf numFmtId="0" fontId="27" fillId="0" borderId="26" xfId="10" applyFont="1" applyFill="1" applyBorder="1" applyAlignment="1">
      <alignment horizontal="left" vertical="center"/>
    </xf>
    <xf numFmtId="0" fontId="27" fillId="0" borderId="43" xfId="10" applyFont="1" applyFill="1" applyBorder="1" applyAlignment="1">
      <alignment horizontal="left" vertical="center"/>
    </xf>
    <xf numFmtId="183" fontId="27" fillId="4" borderId="3" xfId="10" applyNumberFormat="1" applyFont="1" applyFill="1" applyBorder="1" applyAlignment="1">
      <alignment vertical="center"/>
    </xf>
    <xf numFmtId="184" fontId="27" fillId="4" borderId="1" xfId="10" applyNumberFormat="1" applyFont="1" applyFill="1" applyBorder="1" applyAlignment="1">
      <alignment vertical="center"/>
    </xf>
    <xf numFmtId="0" fontId="20" fillId="4" borderId="52" xfId="10" applyFont="1" applyFill="1" applyBorder="1" applyAlignment="1">
      <alignment vertical="center"/>
    </xf>
    <xf numFmtId="176" fontId="27" fillId="4" borderId="2" xfId="10" applyNumberFormat="1" applyFont="1" applyFill="1" applyBorder="1" applyAlignment="1">
      <alignment horizontal="right" vertical="center"/>
    </xf>
    <xf numFmtId="0" fontId="27" fillId="4" borderId="2" xfId="10" applyFont="1" applyFill="1" applyBorder="1" applyAlignment="1">
      <alignment horizontal="right" vertical="center"/>
    </xf>
    <xf numFmtId="0" fontId="27" fillId="4" borderId="2" xfId="10" applyFont="1" applyFill="1" applyBorder="1" applyAlignment="1">
      <alignment vertical="center"/>
    </xf>
    <xf numFmtId="0" fontId="27" fillId="0" borderId="35" xfId="10" applyFont="1" applyFill="1" applyBorder="1" applyAlignment="1">
      <alignment vertical="center" wrapText="1"/>
    </xf>
    <xf numFmtId="0" fontId="27" fillId="0" borderId="39" xfId="10" applyFont="1" applyFill="1" applyBorder="1" applyAlignment="1">
      <alignment vertical="center"/>
    </xf>
    <xf numFmtId="176" fontId="27" fillId="0" borderId="9" xfId="10" applyNumberFormat="1" applyFont="1" applyFill="1" applyBorder="1" applyAlignment="1">
      <alignment horizontal="right" vertical="center"/>
    </xf>
    <xf numFmtId="0" fontId="27" fillId="0" borderId="9" xfId="10" applyFont="1" applyFill="1" applyBorder="1" applyAlignment="1">
      <alignment horizontal="right" vertical="center"/>
    </xf>
    <xf numFmtId="0" fontId="27" fillId="0" borderId="9" xfId="10" applyFont="1" applyFill="1" applyBorder="1" applyAlignment="1">
      <alignment vertical="center"/>
    </xf>
    <xf numFmtId="184" fontId="27" fillId="0" borderId="50" xfId="10" applyNumberFormat="1" applyFont="1" applyFill="1" applyBorder="1" applyAlignment="1">
      <alignment vertical="center"/>
    </xf>
    <xf numFmtId="176" fontId="35" fillId="0" borderId="0" xfId="10" applyNumberFormat="1" applyFont="1" applyFill="1" applyAlignment="1">
      <alignment horizontal="right" vertical="center"/>
    </xf>
    <xf numFmtId="0" fontId="35" fillId="0" borderId="0" xfId="10" applyFont="1" applyFill="1" applyAlignment="1">
      <alignment horizontal="right" vertical="center"/>
    </xf>
    <xf numFmtId="0" fontId="35" fillId="0" borderId="0" xfId="10" applyFont="1" applyFill="1" applyAlignment="1">
      <alignment vertical="center"/>
    </xf>
    <xf numFmtId="0" fontId="27" fillId="0" borderId="52" xfId="10" applyFont="1" applyFill="1" applyBorder="1" applyAlignment="1">
      <alignment horizontal="left" vertical="center"/>
    </xf>
    <xf numFmtId="0" fontId="27" fillId="0" borderId="39" xfId="10" applyFont="1" applyFill="1" applyBorder="1" applyAlignment="1">
      <alignment horizontal="left" vertical="center"/>
    </xf>
    <xf numFmtId="0" fontId="27" fillId="0" borderId="52" xfId="10" applyFont="1" applyFill="1" applyBorder="1" applyAlignment="1">
      <alignment vertical="center"/>
    </xf>
    <xf numFmtId="0" fontId="18" fillId="0" borderId="13" xfId="10" applyFont="1" applyFill="1" applyBorder="1" applyAlignment="1">
      <alignment horizontal="center" vertical="center"/>
    </xf>
    <xf numFmtId="187" fontId="15" fillId="0" borderId="39" xfId="10" applyNumberFormat="1" applyFont="1" applyFill="1" applyBorder="1" applyAlignment="1">
      <alignment horizontal="right" vertical="center"/>
    </xf>
    <xf numFmtId="187" fontId="15" fillId="0" borderId="8" xfId="10" applyNumberFormat="1" applyFont="1" applyFill="1" applyBorder="1" applyAlignment="1">
      <alignment horizontal="right" vertical="center"/>
    </xf>
    <xf numFmtId="0" fontId="31" fillId="0" borderId="5" xfId="10" applyFont="1" applyFill="1" applyBorder="1" applyAlignment="1">
      <alignment horizontal="left" vertical="center"/>
    </xf>
    <xf numFmtId="0" fontId="27" fillId="0" borderId="13" xfId="10" applyFont="1" applyFill="1" applyBorder="1" applyAlignment="1">
      <alignment horizontal="center" vertical="center"/>
    </xf>
    <xf numFmtId="0" fontId="27" fillId="0" borderId="44" xfId="10" applyFont="1" applyFill="1" applyBorder="1" applyAlignment="1">
      <alignment horizontal="center" vertical="center"/>
    </xf>
    <xf numFmtId="184" fontId="31" fillId="0" borderId="4" xfId="10" applyNumberFormat="1" applyFont="1" applyFill="1" applyBorder="1" applyAlignment="1">
      <alignment vertical="center"/>
    </xf>
    <xf numFmtId="0" fontId="27" fillId="0" borderId="4" xfId="10" applyFont="1" applyFill="1" applyBorder="1" applyAlignment="1">
      <alignment horizontal="left" vertical="center" wrapText="1"/>
    </xf>
    <xf numFmtId="185" fontId="27" fillId="0" borderId="51" xfId="10" applyNumberFormat="1" applyFont="1" applyFill="1" applyBorder="1" applyAlignment="1">
      <alignment vertical="center"/>
    </xf>
    <xf numFmtId="0" fontId="15" fillId="0" borderId="0" xfId="10" applyFont="1" applyFill="1" applyBorder="1" applyAlignment="1">
      <alignment vertical="center"/>
    </xf>
    <xf numFmtId="0" fontId="15" fillId="4" borderId="6" xfId="10" applyFont="1" applyFill="1" applyBorder="1" applyAlignment="1">
      <alignment horizontal="right" vertical="center"/>
    </xf>
    <xf numFmtId="0" fontId="29" fillId="0" borderId="9" xfId="10" applyFont="1" applyFill="1" applyBorder="1" applyAlignment="1">
      <alignment horizontal="right" vertical="center"/>
    </xf>
    <xf numFmtId="41" fontId="14" fillId="0" borderId="9" xfId="13" applyFont="1" applyFill="1" applyBorder="1" applyAlignment="1">
      <alignment horizontal="right" vertical="center" wrapText="1"/>
    </xf>
    <xf numFmtId="189" fontId="14" fillId="0" borderId="9" xfId="10" applyNumberFormat="1" applyFont="1" applyFill="1" applyBorder="1" applyAlignment="1">
      <alignment horizontal="right" vertical="center" wrapText="1"/>
    </xf>
    <xf numFmtId="0" fontId="14" fillId="0" borderId="9" xfId="10" applyFont="1" applyFill="1" applyBorder="1" applyAlignment="1">
      <alignment horizontal="right" vertical="center" wrapText="1"/>
    </xf>
    <xf numFmtId="41" fontId="14" fillId="0" borderId="2" xfId="13" applyFont="1" applyFill="1" applyBorder="1" applyAlignment="1">
      <alignment horizontal="right" vertical="center" wrapText="1"/>
    </xf>
    <xf numFmtId="41" fontId="14" fillId="0" borderId="6" xfId="13" applyFont="1" applyFill="1" applyBorder="1" applyAlignment="1">
      <alignment horizontal="right" vertical="center" wrapText="1"/>
    </xf>
    <xf numFmtId="0" fontId="14" fillId="0" borderId="6" xfId="10" applyFont="1" applyFill="1" applyBorder="1" applyAlignment="1">
      <alignment horizontal="right" vertical="center" wrapText="1"/>
    </xf>
    <xf numFmtId="0" fontId="15" fillId="4" borderId="9" xfId="10" applyFont="1" applyFill="1" applyBorder="1" applyAlignment="1">
      <alignment horizontal="right" vertical="center"/>
    </xf>
    <xf numFmtId="0" fontId="14" fillId="4" borderId="9" xfId="10" applyFont="1" applyFill="1" applyBorder="1" applyAlignment="1">
      <alignment horizontal="right" vertical="center" wrapText="1"/>
    </xf>
    <xf numFmtId="0" fontId="38" fillId="0" borderId="9" xfId="10" applyFont="1" applyFill="1" applyBorder="1" applyAlignment="1">
      <alignment horizontal="right" vertical="center" wrapText="1"/>
    </xf>
    <xf numFmtId="0" fontId="38" fillId="0" borderId="9" xfId="10" applyFont="1" applyFill="1" applyBorder="1" applyAlignment="1">
      <alignment horizontal="justify" vertical="center" wrapText="1"/>
    </xf>
    <xf numFmtId="0" fontId="15" fillId="0" borderId="9" xfId="10" applyFont="1" applyFill="1" applyBorder="1" applyAlignment="1">
      <alignment horizontal="right" vertical="center"/>
    </xf>
    <xf numFmtId="3" fontId="15" fillId="0" borderId="9" xfId="10" applyNumberFormat="1" applyFont="1" applyFill="1" applyBorder="1" applyAlignment="1">
      <alignment horizontal="right" vertical="center"/>
    </xf>
    <xf numFmtId="181" fontId="11" fillId="0" borderId="9" xfId="0" applyNumberFormat="1" applyFont="1" applyFill="1" applyBorder="1" applyAlignment="1">
      <alignment horizontal="center" vertical="center"/>
    </xf>
    <xf numFmtId="41" fontId="11" fillId="0" borderId="9" xfId="1" applyNumberFormat="1" applyFont="1" applyFill="1" applyBorder="1" applyAlignment="1">
      <alignment horizontal="right" vertical="center" shrinkToFit="1"/>
    </xf>
    <xf numFmtId="181" fontId="11" fillId="0" borderId="9" xfId="0" applyNumberFormat="1" applyFont="1" applyFill="1" applyBorder="1" applyAlignment="1">
      <alignment horizontal="right" vertical="center" shrinkToFit="1"/>
    </xf>
    <xf numFmtId="0" fontId="20" fillId="3" borderId="39" xfId="10" applyFont="1" applyFill="1" applyBorder="1" applyAlignment="1">
      <alignment vertical="center"/>
    </xf>
    <xf numFmtId="0" fontId="20" fillId="3" borderId="9" xfId="10" applyFont="1" applyFill="1" applyBorder="1" applyAlignment="1">
      <alignment horizontal="right" vertical="center"/>
    </xf>
    <xf numFmtId="0" fontId="20" fillId="3" borderId="9" xfId="10" applyFont="1" applyFill="1" applyBorder="1" applyAlignment="1">
      <alignment vertical="center"/>
    </xf>
    <xf numFmtId="186" fontId="27" fillId="0" borderId="26" xfId="10" applyNumberFormat="1" applyFont="1" applyFill="1" applyBorder="1" applyAlignment="1">
      <alignment horizontal="left" vertical="center"/>
    </xf>
    <xf numFmtId="186" fontId="20" fillId="3" borderId="52" xfId="10" applyNumberFormat="1" applyFont="1" applyFill="1" applyBorder="1" applyAlignment="1">
      <alignment horizontal="left" vertical="center"/>
    </xf>
    <xf numFmtId="192" fontId="20" fillId="3" borderId="2" xfId="10" applyNumberFormat="1" applyFont="1" applyFill="1" applyBorder="1" applyAlignment="1">
      <alignment horizontal="right" vertical="center"/>
    </xf>
    <xf numFmtId="186" fontId="20" fillId="3" borderId="2" xfId="10" applyNumberFormat="1" applyFont="1" applyFill="1" applyBorder="1" applyAlignment="1">
      <alignment horizontal="left" vertical="center"/>
    </xf>
    <xf numFmtId="0" fontId="29" fillId="3" borderId="26" xfId="10" applyFont="1" applyFill="1" applyBorder="1" applyAlignment="1">
      <alignment vertical="center"/>
    </xf>
    <xf numFmtId="0" fontId="29" fillId="3" borderId="0" xfId="10" applyFont="1" applyFill="1" applyBorder="1" applyAlignment="1">
      <alignment vertical="center"/>
    </xf>
    <xf numFmtId="190" fontId="29" fillId="3" borderId="0" xfId="10" quotePrefix="1" applyNumberFormat="1" applyFont="1" applyFill="1" applyBorder="1" applyAlignment="1">
      <alignment horizontal="right" vertical="center"/>
    </xf>
    <xf numFmtId="189" fontId="29" fillId="3" borderId="0" xfId="10" applyNumberFormat="1" applyFont="1" applyFill="1" applyBorder="1" applyAlignment="1">
      <alignment horizontal="right" vertical="center"/>
    </xf>
    <xf numFmtId="176" fontId="29" fillId="3" borderId="0" xfId="10" applyNumberFormat="1" applyFont="1" applyFill="1" applyBorder="1" applyAlignment="1">
      <alignment horizontal="right" vertical="center"/>
    </xf>
    <xf numFmtId="0" fontId="15" fillId="0" borderId="26" xfId="10" applyFont="1" applyFill="1" applyBorder="1" applyAlignment="1">
      <alignment vertical="center"/>
    </xf>
    <xf numFmtId="176" fontId="15" fillId="0" borderId="0" xfId="10" applyNumberFormat="1" applyFont="1" applyFill="1" applyBorder="1" applyAlignment="1">
      <alignment horizontal="right" vertical="center"/>
    </xf>
    <xf numFmtId="0" fontId="15" fillId="0" borderId="43" xfId="10" applyFont="1" applyFill="1" applyBorder="1" applyAlignment="1">
      <alignment vertical="center"/>
    </xf>
    <xf numFmtId="176" fontId="15" fillId="0" borderId="6" xfId="10" applyNumberFormat="1" applyFont="1" applyFill="1" applyBorder="1" applyAlignment="1">
      <alignment horizontal="right" vertical="center"/>
    </xf>
    <xf numFmtId="0" fontId="29" fillId="3" borderId="52" xfId="10" applyFont="1" applyFill="1" applyBorder="1" applyAlignment="1">
      <alignment vertical="center"/>
    </xf>
    <xf numFmtId="176" fontId="29" fillId="3" borderId="2" xfId="10" applyNumberFormat="1" applyFont="1" applyFill="1" applyBorder="1" applyAlignment="1">
      <alignment horizontal="right" vertical="center"/>
    </xf>
    <xf numFmtId="189" fontId="29" fillId="3" borderId="2" xfId="10" applyNumberFormat="1" applyFont="1" applyFill="1" applyBorder="1" applyAlignment="1">
      <alignment horizontal="right" vertical="center"/>
    </xf>
    <xf numFmtId="0" fontId="29" fillId="3" borderId="2" xfId="10" applyFont="1" applyFill="1" applyBorder="1" applyAlignment="1">
      <alignment vertical="center"/>
    </xf>
    <xf numFmtId="0" fontId="11" fillId="0" borderId="26" xfId="0" applyNumberFormat="1" applyFont="1" applyFill="1" applyBorder="1" applyAlignment="1">
      <alignment horizontal="left" vertical="center"/>
    </xf>
    <xf numFmtId="0" fontId="15" fillId="0" borderId="0" xfId="10" applyFont="1" applyFill="1" applyBorder="1" applyAlignment="1">
      <alignment horizontal="right" vertical="center"/>
    </xf>
    <xf numFmtId="190" fontId="29" fillId="3" borderId="2" xfId="10" applyNumberFormat="1" applyFont="1" applyFill="1" applyBorder="1" applyAlignment="1">
      <alignment horizontal="right" vertical="center"/>
    </xf>
    <xf numFmtId="190" fontId="29" fillId="3" borderId="2" xfId="10" quotePrefix="1" applyNumberFormat="1" applyFont="1" applyFill="1" applyBorder="1" applyAlignment="1">
      <alignment horizontal="right" vertical="center"/>
    </xf>
    <xf numFmtId="0" fontId="29" fillId="4" borderId="39" xfId="10" applyFont="1" applyFill="1" applyBorder="1" applyAlignment="1">
      <alignment vertical="center"/>
    </xf>
    <xf numFmtId="176" fontId="15" fillId="4" borderId="9" xfId="10" applyNumberFormat="1" applyFont="1" applyFill="1" applyBorder="1" applyAlignment="1">
      <alignment horizontal="right" vertical="center"/>
    </xf>
    <xf numFmtId="0" fontId="15" fillId="4" borderId="9" xfId="10" applyFont="1" applyFill="1" applyBorder="1" applyAlignment="1">
      <alignment vertical="center"/>
    </xf>
    <xf numFmtId="0" fontId="29" fillId="7" borderId="39" xfId="10" applyFont="1" applyFill="1" applyBorder="1" applyAlignment="1">
      <alignment vertical="center"/>
    </xf>
    <xf numFmtId="176" fontId="29" fillId="7" borderId="2" xfId="10" applyNumberFormat="1" applyFont="1" applyFill="1" applyBorder="1" applyAlignment="1">
      <alignment horizontal="right" vertical="center"/>
    </xf>
    <xf numFmtId="0" fontId="29" fillId="7" borderId="2" xfId="10" applyFont="1" applyFill="1" applyBorder="1" applyAlignment="1">
      <alignment horizontal="right" vertical="center"/>
    </xf>
    <xf numFmtId="0" fontId="29" fillId="7" borderId="2" xfId="10" applyFont="1" applyFill="1" applyBorder="1" applyAlignment="1">
      <alignment vertical="center"/>
    </xf>
    <xf numFmtId="0" fontId="29" fillId="3" borderId="2" xfId="10" applyFont="1" applyFill="1" applyBorder="1" applyAlignment="1">
      <alignment horizontal="right" vertical="center"/>
    </xf>
    <xf numFmtId="0" fontId="29" fillId="7" borderId="43" xfId="10" applyFont="1" applyFill="1" applyBorder="1" applyAlignment="1">
      <alignment vertical="center"/>
    </xf>
    <xf numFmtId="176" fontId="29" fillId="7" borderId="6" xfId="10" applyNumberFormat="1" applyFont="1" applyFill="1" applyBorder="1" applyAlignment="1">
      <alignment horizontal="right" vertical="center"/>
    </xf>
    <xf numFmtId="0" fontId="29" fillId="7" borderId="6" xfId="10" applyFont="1" applyFill="1" applyBorder="1" applyAlignment="1">
      <alignment horizontal="right" vertical="center"/>
    </xf>
    <xf numFmtId="0" fontId="29" fillId="7" borderId="6" xfId="10" applyFont="1" applyFill="1" applyBorder="1" applyAlignment="1">
      <alignment vertical="center"/>
    </xf>
    <xf numFmtId="0" fontId="15" fillId="0" borderId="43" xfId="10" quotePrefix="1" applyFont="1" applyFill="1" applyBorder="1">
      <alignment vertical="center"/>
    </xf>
    <xf numFmtId="0" fontId="15" fillId="0" borderId="39" xfId="10" quotePrefix="1" applyFont="1" applyFill="1" applyBorder="1">
      <alignment vertical="center"/>
    </xf>
    <xf numFmtId="176" fontId="16" fillId="0" borderId="9" xfId="10" applyNumberFormat="1" applyFont="1" applyFill="1" applyBorder="1" applyAlignment="1">
      <alignment horizontal="right" vertical="center"/>
    </xf>
    <xf numFmtId="0" fontId="16" fillId="0" borderId="9" xfId="10" applyFont="1" applyFill="1" applyBorder="1">
      <alignment vertical="center"/>
    </xf>
    <xf numFmtId="0" fontId="16" fillId="0" borderId="9" xfId="10" applyFont="1" applyFill="1" applyBorder="1" applyAlignment="1">
      <alignment horizontal="right" vertical="center"/>
    </xf>
    <xf numFmtId="183" fontId="27" fillId="5" borderId="50" xfId="10" applyNumberFormat="1" applyFont="1" applyFill="1" applyBorder="1" applyAlignment="1">
      <alignment vertical="center"/>
    </xf>
    <xf numFmtId="184" fontId="27" fillId="5" borderId="50" xfId="10" applyNumberFormat="1" applyFont="1" applyFill="1" applyBorder="1" applyAlignment="1">
      <alignment vertical="center"/>
    </xf>
    <xf numFmtId="185" fontId="27" fillId="5" borderId="51" xfId="10" applyNumberFormat="1" applyFont="1" applyFill="1" applyBorder="1" applyAlignment="1">
      <alignment vertical="center"/>
    </xf>
    <xf numFmtId="187" fontId="30" fillId="5" borderId="51" xfId="10" applyNumberFormat="1" applyFont="1" applyFill="1" applyBorder="1" applyAlignment="1">
      <alignment horizontal="right" vertical="center"/>
    </xf>
    <xf numFmtId="0" fontId="20" fillId="5" borderId="53" xfId="10" applyFont="1" applyFill="1" applyBorder="1" applyAlignment="1">
      <alignment vertical="center"/>
    </xf>
    <xf numFmtId="0" fontId="15" fillId="5" borderId="41" xfId="10" applyFont="1" applyFill="1" applyBorder="1" applyAlignment="1">
      <alignment horizontal="right" vertical="center"/>
    </xf>
    <xf numFmtId="0" fontId="29" fillId="5" borderId="41" xfId="10" applyFont="1" applyFill="1" applyBorder="1" applyAlignment="1">
      <alignment vertical="center"/>
    </xf>
    <xf numFmtId="184" fontId="27" fillId="5" borderId="50" xfId="13" applyNumberFormat="1" applyFont="1" applyFill="1" applyBorder="1" applyAlignment="1">
      <alignment vertical="center"/>
    </xf>
    <xf numFmtId="176" fontId="31" fillId="5" borderId="41" xfId="10" applyNumberFormat="1" applyFont="1" applyFill="1" applyBorder="1" applyAlignment="1">
      <alignment horizontal="right" vertical="center"/>
    </xf>
    <xf numFmtId="0" fontId="31" fillId="5" borderId="41" xfId="10" applyFont="1" applyFill="1" applyBorder="1" applyAlignment="1">
      <alignment horizontal="right" vertical="center"/>
    </xf>
    <xf numFmtId="0" fontId="20" fillId="5" borderId="41" xfId="10" applyFont="1" applyFill="1" applyBorder="1" applyAlignment="1">
      <alignment vertical="center"/>
    </xf>
    <xf numFmtId="3" fontId="29" fillId="0" borderId="9" xfId="10" applyNumberFormat="1" applyFont="1" applyFill="1" applyBorder="1" applyAlignment="1">
      <alignment horizontal="right" vertical="center"/>
    </xf>
    <xf numFmtId="190" fontId="29" fillId="0" borderId="9" xfId="10" applyNumberFormat="1" applyFont="1" applyFill="1" applyBorder="1" applyAlignment="1">
      <alignment horizontal="right" vertical="center"/>
    </xf>
    <xf numFmtId="187" fontId="30" fillId="5" borderId="49" xfId="10" applyNumberFormat="1" applyFont="1" applyFill="1" applyBorder="1" applyAlignment="1">
      <alignment horizontal="right" vertical="center"/>
    </xf>
    <xf numFmtId="187" fontId="30" fillId="5" borderId="50" xfId="10" applyNumberFormat="1" applyFont="1" applyFill="1" applyBorder="1" applyAlignment="1">
      <alignment horizontal="right" vertical="center"/>
    </xf>
    <xf numFmtId="187" fontId="15" fillId="0" borderId="4" xfId="10" applyNumberFormat="1" applyFont="1" applyFill="1" applyBorder="1" applyAlignment="1">
      <alignment horizontal="right" vertical="center"/>
    </xf>
    <xf numFmtId="183" fontId="21" fillId="5" borderId="1" xfId="9" applyNumberFormat="1" applyFont="1" applyFill="1" applyBorder="1" applyAlignment="1">
      <alignment vertical="center"/>
    </xf>
    <xf numFmtId="184" fontId="19" fillId="5" borderId="1" xfId="9" applyNumberFormat="1" applyFont="1" applyFill="1" applyBorder="1" applyAlignment="1">
      <alignment vertical="center"/>
    </xf>
    <xf numFmtId="185" fontId="19" fillId="5" borderId="21" xfId="10" applyNumberFormat="1" applyFont="1" applyFill="1" applyBorder="1" applyAlignment="1">
      <alignment vertical="center"/>
    </xf>
    <xf numFmtId="184" fontId="19" fillId="5" borderId="1" xfId="8" applyNumberFormat="1" applyFont="1" applyFill="1" applyBorder="1" applyAlignment="1">
      <alignment vertical="center"/>
    </xf>
    <xf numFmtId="0" fontId="24" fillId="0" borderId="4" xfId="11" applyFont="1" applyBorder="1" applyAlignment="1">
      <alignment horizontal="center" vertical="center" wrapText="1"/>
    </xf>
    <xf numFmtId="0" fontId="24" fillId="0" borderId="4" xfId="11" applyFont="1" applyBorder="1" applyAlignment="1">
      <alignment horizontal="center" vertical="center"/>
    </xf>
    <xf numFmtId="0" fontId="17" fillId="0" borderId="0" xfId="8" applyFont="1" applyAlignment="1">
      <alignment horizontal="center" vertical="center"/>
    </xf>
    <xf numFmtId="0" fontId="1" fillId="0" borderId="0" xfId="8" applyAlignment="1">
      <alignment horizontal="center" vertical="center"/>
    </xf>
    <xf numFmtId="0" fontId="18" fillId="0" borderId="0" xfId="8" applyFont="1" applyAlignment="1">
      <alignment horizontal="center" vertical="center"/>
    </xf>
    <xf numFmtId="0" fontId="17" fillId="0" borderId="0" xfId="8" applyFont="1" applyAlignment="1">
      <alignment horizontal="left" vertical="center" wrapText="1"/>
    </xf>
    <xf numFmtId="0" fontId="17" fillId="0" borderId="0" xfId="8" applyFont="1" applyAlignment="1">
      <alignment horizontal="left" vertical="center"/>
    </xf>
    <xf numFmtId="0" fontId="1" fillId="0" borderId="0" xfId="8" applyAlignment="1">
      <alignment horizontal="left" vertical="center" wrapText="1"/>
    </xf>
    <xf numFmtId="0" fontId="1" fillId="0" borderId="0" xfId="8" applyAlignment="1">
      <alignment horizontal="left" vertical="center"/>
    </xf>
    <xf numFmtId="183" fontId="22" fillId="0" borderId="50" xfId="9" applyNumberFormat="1" applyFont="1" applyBorder="1" applyAlignment="1">
      <alignment vertical="center"/>
    </xf>
    <xf numFmtId="184" fontId="23" fillId="0" borderId="50" xfId="9" applyNumberFormat="1" applyFont="1" applyFill="1" applyBorder="1" applyAlignment="1">
      <alignment vertical="center"/>
    </xf>
    <xf numFmtId="0" fontId="16" fillId="0" borderId="0" xfId="8" applyFont="1" applyAlignment="1">
      <alignment horizontal="center" vertical="center"/>
    </xf>
    <xf numFmtId="0" fontId="16" fillId="0" borderId="0" xfId="8" applyFont="1" applyAlignment="1">
      <alignment vertical="center"/>
    </xf>
    <xf numFmtId="184" fontId="23" fillId="0" borderId="1" xfId="8" applyNumberFormat="1" applyFont="1" applyFill="1" applyBorder="1" applyAlignment="1">
      <alignment vertical="center"/>
    </xf>
    <xf numFmtId="185" fontId="23" fillId="0" borderId="21" xfId="10" applyNumberFormat="1" applyFont="1" applyFill="1" applyBorder="1" applyAlignment="1">
      <alignment vertical="center"/>
    </xf>
    <xf numFmtId="0" fontId="16" fillId="0" borderId="4" xfId="8" applyFont="1" applyBorder="1" applyAlignment="1">
      <alignment horizontal="center" vertical="center"/>
    </xf>
    <xf numFmtId="0" fontId="16" fillId="0" borderId="4" xfId="8" applyFont="1" applyBorder="1" applyAlignment="1">
      <alignment horizontal="center" vertical="top" wrapText="1"/>
    </xf>
    <xf numFmtId="0" fontId="24" fillId="0" borderId="50" xfId="11" applyFont="1" applyBorder="1" applyAlignment="1">
      <alignment horizontal="center" vertical="center" wrapText="1"/>
    </xf>
    <xf numFmtId="0" fontId="26" fillId="0" borderId="26" xfId="8" applyFont="1" applyBorder="1" applyAlignment="1">
      <alignment horizontal="left" vertical="center" wrapText="1"/>
    </xf>
    <xf numFmtId="0" fontId="26" fillId="0" borderId="0" xfId="8" applyFont="1" applyBorder="1" applyAlignment="1">
      <alignment horizontal="left" vertical="center"/>
    </xf>
    <xf numFmtId="41" fontId="26" fillId="0" borderId="0" xfId="8" applyNumberFormat="1" applyFont="1" applyBorder="1">
      <alignment vertical="center"/>
    </xf>
    <xf numFmtId="0" fontId="26" fillId="0" borderId="0" xfId="8" applyFont="1" applyBorder="1">
      <alignment vertical="center"/>
    </xf>
    <xf numFmtId="0" fontId="16" fillId="0" borderId="50" xfId="8" applyFont="1" applyBorder="1" applyAlignment="1">
      <alignment horizontal="center" vertical="center"/>
    </xf>
    <xf numFmtId="0" fontId="39" fillId="0" borderId="4" xfId="11" applyFont="1" applyBorder="1" applyAlignment="1">
      <alignment horizontal="center" vertical="center" wrapText="1"/>
    </xf>
    <xf numFmtId="185" fontId="27" fillId="7" borderId="23" xfId="10" applyNumberFormat="1" applyFont="1" applyFill="1" applyBorder="1" applyAlignment="1">
      <alignment vertical="center"/>
    </xf>
    <xf numFmtId="176" fontId="29" fillId="3" borderId="38" xfId="12" applyNumberFormat="1" applyFont="1" applyFill="1" applyBorder="1">
      <alignment vertical="center"/>
    </xf>
    <xf numFmtId="176" fontId="11" fillId="0" borderId="27" xfId="1" applyNumberFormat="1" applyFont="1" applyFill="1" applyBorder="1" applyAlignment="1">
      <alignment vertical="center" shrinkToFit="1"/>
    </xf>
    <xf numFmtId="176" fontId="11" fillId="0" borderId="37" xfId="1" applyNumberFormat="1" applyFont="1" applyFill="1" applyBorder="1" applyAlignment="1">
      <alignment vertical="center" shrinkToFit="1"/>
    </xf>
    <xf numFmtId="176" fontId="29" fillId="3" borderId="27" xfId="12" applyNumberFormat="1" applyFont="1" applyFill="1" applyBorder="1">
      <alignment vertical="center"/>
    </xf>
    <xf numFmtId="176" fontId="15" fillId="0" borderId="27" xfId="12" applyNumberFormat="1" applyFont="1" applyBorder="1">
      <alignment vertical="center"/>
    </xf>
    <xf numFmtId="176" fontId="20" fillId="3" borderId="36" xfId="10" applyNumberFormat="1" applyFont="1" applyFill="1" applyBorder="1" applyAlignment="1">
      <alignment vertical="center"/>
    </xf>
    <xf numFmtId="176" fontId="20" fillId="3" borderId="36" xfId="10" applyNumberFormat="1" applyFont="1" applyFill="1" applyBorder="1" applyAlignment="1">
      <alignment horizontal="right" vertical="center"/>
    </xf>
    <xf numFmtId="176" fontId="20" fillId="3" borderId="27" xfId="10" applyNumberFormat="1" applyFont="1" applyFill="1" applyBorder="1" applyAlignment="1">
      <alignment vertical="center"/>
    </xf>
    <xf numFmtId="176" fontId="25" fillId="7" borderId="38" xfId="10" applyNumberFormat="1" applyFont="1" applyFill="1" applyBorder="1" applyAlignment="1">
      <alignment vertical="center"/>
    </xf>
    <xf numFmtId="176" fontId="25" fillId="3" borderId="36" xfId="10" applyNumberFormat="1" applyFont="1" applyFill="1" applyBorder="1" applyAlignment="1">
      <alignment horizontal="right" vertical="center"/>
    </xf>
    <xf numFmtId="176" fontId="25" fillId="3" borderId="27" xfId="10" applyNumberFormat="1" applyFont="1" applyFill="1" applyBorder="1" applyAlignment="1">
      <alignment vertical="center"/>
    </xf>
    <xf numFmtId="176" fontId="20" fillId="7" borderId="38" xfId="10" applyNumberFormat="1" applyFont="1" applyFill="1" applyBorder="1" applyAlignment="1">
      <alignment vertical="center"/>
    </xf>
    <xf numFmtId="176" fontId="27" fillId="0" borderId="37" xfId="10" applyNumberFormat="1" applyFont="1" applyFill="1" applyBorder="1" applyAlignment="1">
      <alignment vertical="center"/>
    </xf>
    <xf numFmtId="176" fontId="29" fillId="3" borderId="36" xfId="10" applyNumberFormat="1" applyFont="1" applyFill="1" applyBorder="1" applyAlignment="1">
      <alignment vertical="center"/>
    </xf>
    <xf numFmtId="176" fontId="29" fillId="4" borderId="38" xfId="10" applyNumberFormat="1" applyFont="1" applyFill="1" applyBorder="1" applyAlignment="1">
      <alignment vertical="center"/>
    </xf>
    <xf numFmtId="176" fontId="29" fillId="7" borderId="38" xfId="10" applyNumberFormat="1" applyFont="1" applyFill="1" applyBorder="1" applyAlignment="1">
      <alignment vertical="center"/>
    </xf>
    <xf numFmtId="176" fontId="29" fillId="7" borderId="37" xfId="10" applyNumberFormat="1" applyFont="1" applyFill="1" applyBorder="1" applyAlignment="1">
      <alignment vertical="center"/>
    </xf>
    <xf numFmtId="176" fontId="15" fillId="0" borderId="38" xfId="10" applyNumberFormat="1" applyFont="1" applyFill="1" applyBorder="1" applyAlignment="1">
      <alignment horizontal="right" vertical="center"/>
    </xf>
    <xf numFmtId="176" fontId="20" fillId="4" borderId="27" xfId="10" applyNumberFormat="1" applyFont="1" applyFill="1" applyBorder="1" applyAlignment="1">
      <alignment horizontal="right" vertical="center"/>
    </xf>
    <xf numFmtId="176" fontId="20" fillId="7" borderId="38" xfId="10" applyNumberFormat="1" applyFont="1" applyFill="1" applyBorder="1" applyAlignment="1">
      <alignment horizontal="right" vertical="center"/>
    </xf>
    <xf numFmtId="176" fontId="20" fillId="4" borderId="36" xfId="10" applyNumberFormat="1" applyFont="1" applyFill="1" applyBorder="1" applyAlignment="1">
      <alignment vertical="center"/>
    </xf>
    <xf numFmtId="176" fontId="27" fillId="0" borderId="27" xfId="10" applyNumberFormat="1" applyFont="1" applyFill="1" applyBorder="1" applyAlignment="1">
      <alignment horizontal="right" vertical="center"/>
    </xf>
    <xf numFmtId="176" fontId="15" fillId="0" borderId="27" xfId="10" applyNumberFormat="1" applyFont="1" applyFill="1" applyBorder="1" applyAlignment="1">
      <alignment vertical="center"/>
    </xf>
    <xf numFmtId="184" fontId="23" fillId="0" borderId="1" xfId="9" applyNumberFormat="1" applyFont="1" applyFill="1" applyBorder="1" applyAlignment="1">
      <alignment vertical="center"/>
    </xf>
    <xf numFmtId="176" fontId="15" fillId="0" borderId="37" xfId="10" applyNumberFormat="1" applyFont="1" applyFill="1" applyBorder="1" applyAlignment="1">
      <alignment vertical="center"/>
    </xf>
    <xf numFmtId="176" fontId="27" fillId="0" borderId="38" xfId="10" applyNumberFormat="1" applyFont="1" applyFill="1" applyBorder="1" applyAlignment="1">
      <alignment horizontal="right" vertical="center"/>
    </xf>
    <xf numFmtId="176" fontId="27" fillId="0" borderId="38" xfId="10" applyNumberFormat="1" applyFont="1" applyFill="1" applyBorder="1" applyAlignment="1">
      <alignment vertical="center"/>
    </xf>
    <xf numFmtId="185" fontId="19" fillId="5" borderId="11" xfId="10" applyNumberFormat="1" applyFont="1" applyFill="1" applyBorder="1" applyAlignment="1">
      <alignment vertical="center"/>
    </xf>
    <xf numFmtId="185" fontId="23" fillId="0" borderId="11" xfId="10" applyNumberFormat="1" applyFont="1" applyFill="1" applyBorder="1" applyAlignment="1">
      <alignment vertical="center"/>
    </xf>
    <xf numFmtId="0" fontId="16" fillId="0" borderId="22" xfId="8" applyFont="1" applyBorder="1" applyAlignment="1">
      <alignment horizontal="center" vertical="top" wrapText="1"/>
    </xf>
    <xf numFmtId="0" fontId="27" fillId="0" borderId="24" xfId="10" applyFont="1" applyFill="1" applyBorder="1" applyAlignment="1">
      <alignment horizontal="left" vertical="center"/>
    </xf>
    <xf numFmtId="187" fontId="15" fillId="0" borderId="22" xfId="10" applyNumberFormat="1" applyFont="1" applyFill="1" applyBorder="1" applyAlignment="1">
      <alignment horizontal="right" vertical="center"/>
    </xf>
    <xf numFmtId="181" fontId="11" fillId="0" borderId="9" xfId="1" applyNumberFormat="1" applyFont="1" applyFill="1" applyBorder="1" applyAlignment="1">
      <alignment horizontal="center" vertical="center"/>
    </xf>
    <xf numFmtId="41" fontId="11" fillId="0" borderId="9" xfId="1" applyNumberFormat="1" applyFont="1" applyFill="1" applyBorder="1" applyAlignment="1">
      <alignment horizontal="center" vertical="center" shrinkToFit="1"/>
    </xf>
    <xf numFmtId="181" fontId="11" fillId="0" borderId="9" xfId="1" applyNumberFormat="1" applyFont="1" applyFill="1" applyBorder="1" applyAlignment="1">
      <alignment horizontal="right" vertical="center"/>
    </xf>
    <xf numFmtId="181" fontId="14" fillId="0" borderId="9" xfId="1" applyNumberFormat="1" applyFont="1" applyFill="1" applyBorder="1" applyAlignment="1">
      <alignment horizontal="right" vertical="center" shrinkToFit="1"/>
    </xf>
    <xf numFmtId="181" fontId="11" fillId="0" borderId="2" xfId="1" applyNumberFormat="1" applyFont="1" applyFill="1" applyBorder="1" applyAlignment="1">
      <alignment horizontal="center" vertical="center"/>
    </xf>
    <xf numFmtId="181" fontId="11" fillId="0" borderId="2" xfId="0" applyNumberFormat="1" applyFont="1" applyFill="1" applyBorder="1" applyAlignment="1">
      <alignment horizontal="center" vertical="center"/>
    </xf>
    <xf numFmtId="41" fontId="11" fillId="0" borderId="2" xfId="1" applyNumberFormat="1" applyFont="1" applyFill="1" applyBorder="1" applyAlignment="1">
      <alignment horizontal="center" vertical="center" shrinkToFit="1"/>
    </xf>
    <xf numFmtId="181" fontId="11" fillId="0" borderId="2" xfId="1" applyNumberFormat="1" applyFont="1" applyFill="1" applyBorder="1" applyAlignment="1">
      <alignment horizontal="right" vertical="center" shrinkToFit="1"/>
    </xf>
    <xf numFmtId="0" fontId="11" fillId="0" borderId="2" xfId="0" quotePrefix="1" applyNumberFormat="1" applyFont="1" applyFill="1" applyBorder="1" applyAlignment="1">
      <alignment horizontal="center" vertical="center"/>
    </xf>
    <xf numFmtId="176" fontId="11" fillId="0" borderId="0" xfId="1" applyNumberFormat="1" applyFont="1" applyFill="1" applyBorder="1" applyAlignment="1">
      <alignment vertical="center" shrinkToFit="1"/>
    </xf>
    <xf numFmtId="176" fontId="11" fillId="0" borderId="6" xfId="1" applyNumberFormat="1" applyFont="1" applyFill="1" applyBorder="1" applyAlignment="1">
      <alignment vertical="center" shrinkToFit="1"/>
    </xf>
    <xf numFmtId="187" fontId="15" fillId="4" borderId="24" xfId="10" applyNumberFormat="1" applyFont="1" applyFill="1" applyBorder="1" applyAlignment="1">
      <alignment horizontal="right" vertical="center"/>
    </xf>
    <xf numFmtId="187" fontId="15" fillId="4" borderId="5" xfId="10" applyNumberFormat="1" applyFont="1" applyFill="1" applyBorder="1" applyAlignment="1">
      <alignment horizontal="right" vertical="center"/>
    </xf>
    <xf numFmtId="0" fontId="24" fillId="0" borderId="22" xfId="11" applyFont="1" applyBorder="1" applyAlignment="1">
      <alignment horizontal="center" vertical="top" wrapText="1"/>
    </xf>
    <xf numFmtId="0" fontId="24" fillId="0" borderId="4" xfId="11" applyFont="1" applyBorder="1" applyAlignment="1">
      <alignment horizontal="center" vertical="top" wrapText="1"/>
    </xf>
    <xf numFmtId="183" fontId="27" fillId="4" borderId="48" xfId="10" applyNumberFormat="1" applyFont="1" applyFill="1" applyBorder="1" applyAlignment="1">
      <alignment vertical="center"/>
    </xf>
    <xf numFmtId="184" fontId="27" fillId="4" borderId="16" xfId="10" applyNumberFormat="1" applyFont="1" applyFill="1" applyBorder="1" applyAlignment="1">
      <alignment vertical="center"/>
    </xf>
    <xf numFmtId="185" fontId="27" fillId="4" borderId="19" xfId="10" applyNumberFormat="1" applyFont="1" applyFill="1" applyBorder="1" applyAlignment="1">
      <alignment vertical="center"/>
    </xf>
    <xf numFmtId="187" fontId="15" fillId="4" borderId="31" xfId="10" applyNumberFormat="1" applyFont="1" applyFill="1" applyBorder="1" applyAlignment="1">
      <alignment horizontal="right" vertical="center"/>
    </xf>
    <xf numFmtId="187" fontId="15" fillId="4" borderId="17" xfId="10" applyNumberFormat="1" applyFont="1" applyFill="1" applyBorder="1" applyAlignment="1">
      <alignment horizontal="right" vertical="center"/>
    </xf>
    <xf numFmtId="187" fontId="15" fillId="4" borderId="19" xfId="10" applyNumberFormat="1" applyFont="1" applyFill="1" applyBorder="1" applyAlignment="1">
      <alignment horizontal="right" vertical="center"/>
    </xf>
    <xf numFmtId="0" fontId="20" fillId="4" borderId="31" xfId="10" applyFont="1" applyFill="1" applyBorder="1" applyAlignment="1">
      <alignment vertical="center"/>
    </xf>
    <xf numFmtId="0" fontId="15" fillId="4" borderId="32" xfId="10" applyFont="1" applyFill="1" applyBorder="1" applyAlignment="1">
      <alignment horizontal="right" vertical="center"/>
    </xf>
    <xf numFmtId="0" fontId="27" fillId="0" borderId="40" xfId="10" applyFont="1" applyFill="1" applyBorder="1" applyAlignment="1">
      <alignment horizontal="center" vertical="center"/>
    </xf>
    <xf numFmtId="0" fontId="31" fillId="0" borderId="40" xfId="10" applyFont="1" applyFill="1" applyBorder="1" applyAlignment="1">
      <alignment horizontal="left" vertical="center"/>
    </xf>
    <xf numFmtId="183" fontId="27" fillId="0" borderId="40" xfId="10" applyNumberFormat="1" applyFont="1" applyFill="1" applyBorder="1" applyAlignment="1">
      <alignment vertical="center"/>
    </xf>
    <xf numFmtId="184" fontId="27" fillId="0" borderId="40" xfId="10" applyNumberFormat="1" applyFont="1" applyFill="1" applyBorder="1" applyAlignment="1">
      <alignment vertical="center"/>
    </xf>
    <xf numFmtId="185" fontId="27" fillId="0" borderId="56" xfId="10" applyNumberFormat="1" applyFont="1" applyFill="1" applyBorder="1" applyAlignment="1">
      <alignment vertical="center"/>
    </xf>
    <xf numFmtId="187" fontId="15" fillId="0" borderId="28" xfId="10" applyNumberFormat="1" applyFont="1" applyFill="1" applyBorder="1" applyAlignment="1">
      <alignment horizontal="right" vertical="center"/>
    </xf>
    <xf numFmtId="187" fontId="15" fillId="0" borderId="45" xfId="10" applyNumberFormat="1" applyFont="1" applyFill="1" applyBorder="1" applyAlignment="1">
      <alignment horizontal="right" vertical="center"/>
    </xf>
    <xf numFmtId="187" fontId="15" fillId="0" borderId="56" xfId="10" applyNumberFormat="1" applyFont="1" applyFill="1" applyBorder="1" applyAlignment="1">
      <alignment horizontal="right" vertical="center"/>
    </xf>
    <xf numFmtId="0" fontId="24" fillId="0" borderId="0" xfId="11" applyFont="1" applyBorder="1" applyAlignment="1">
      <alignment vertical="top" wrapText="1"/>
    </xf>
    <xf numFmtId="0" fontId="24" fillId="0" borderId="0" xfId="11" applyFont="1" applyBorder="1" applyAlignment="1">
      <alignment horizontal="center" vertical="center" wrapText="1"/>
    </xf>
    <xf numFmtId="183" fontId="22" fillId="0" borderId="0" xfId="9" applyNumberFormat="1" applyFont="1" applyBorder="1" applyAlignment="1">
      <alignment vertical="center"/>
    </xf>
    <xf numFmtId="184" fontId="23" fillId="0" borderId="0" xfId="9" applyNumberFormat="1" applyFont="1" applyFill="1" applyBorder="1" applyAlignment="1">
      <alignment vertical="center"/>
    </xf>
    <xf numFmtId="185" fontId="23" fillId="0" borderId="0" xfId="10" applyNumberFormat="1" applyFont="1" applyFill="1" applyBorder="1" applyAlignment="1">
      <alignment vertical="center"/>
    </xf>
    <xf numFmtId="187" fontId="16" fillId="0" borderId="7" xfId="10" applyNumberFormat="1" applyFont="1" applyFill="1" applyBorder="1" applyAlignment="1">
      <alignment horizontal="right" vertical="center"/>
    </xf>
    <xf numFmtId="183" fontId="27" fillId="0" borderId="54" xfId="10" applyNumberFormat="1" applyFont="1" applyFill="1" applyBorder="1" applyAlignment="1">
      <alignment vertical="center"/>
    </xf>
    <xf numFmtId="183" fontId="7" fillId="0" borderId="4" xfId="1" applyNumberFormat="1" applyFont="1" applyBorder="1" applyAlignment="1">
      <alignment vertical="center"/>
    </xf>
    <xf numFmtId="0" fontId="16" fillId="0" borderId="50" xfId="8" applyFont="1" applyBorder="1" applyAlignment="1">
      <alignment horizontal="center" vertical="top" wrapText="1"/>
    </xf>
    <xf numFmtId="183" fontId="7" fillId="0" borderId="50" xfId="1" applyNumberFormat="1" applyFont="1" applyBorder="1" applyAlignment="1">
      <alignment vertical="center"/>
    </xf>
    <xf numFmtId="0" fontId="24" fillId="0" borderId="26" xfId="11" applyFont="1" applyBorder="1" applyAlignment="1">
      <alignment vertical="top" wrapText="1"/>
    </xf>
    <xf numFmtId="41" fontId="14" fillId="0" borderId="0" xfId="1" applyFont="1" applyFill="1" applyBorder="1" applyAlignment="1">
      <alignment horizontal="right" vertical="center" wrapText="1"/>
    </xf>
    <xf numFmtId="176" fontId="11" fillId="0" borderId="41" xfId="1" applyNumberFormat="1" applyFont="1" applyFill="1" applyBorder="1" applyAlignment="1">
      <alignment horizontal="right" vertical="center" shrinkToFit="1"/>
    </xf>
    <xf numFmtId="0" fontId="11" fillId="0" borderId="41" xfId="0" applyNumberFormat="1" applyFont="1" applyFill="1" applyBorder="1" applyAlignment="1">
      <alignment horizontal="center" vertical="center"/>
    </xf>
    <xf numFmtId="0" fontId="11" fillId="0" borderId="41" xfId="0" quotePrefix="1" applyNumberFormat="1" applyFont="1" applyFill="1" applyBorder="1" applyAlignment="1">
      <alignment horizontal="center" vertical="center"/>
    </xf>
    <xf numFmtId="176" fontId="15" fillId="0" borderId="42" xfId="10" applyNumberFormat="1" applyFont="1" applyFill="1" applyBorder="1" applyAlignment="1">
      <alignment vertical="center"/>
    </xf>
    <xf numFmtId="0" fontId="27" fillId="0" borderId="26" xfId="10" quotePrefix="1" applyNumberFormat="1" applyFont="1" applyFill="1" applyBorder="1" applyAlignment="1">
      <alignment vertical="center"/>
    </xf>
    <xf numFmtId="181" fontId="14" fillId="0" borderId="2" xfId="1" applyNumberFormat="1" applyFont="1" applyFill="1" applyBorder="1" applyAlignment="1">
      <alignment horizontal="right" vertical="center" shrinkToFit="1"/>
    </xf>
    <xf numFmtId="181" fontId="11" fillId="0" borderId="6" xfId="1" applyNumberFormat="1" applyFont="1" applyFill="1" applyBorder="1" applyAlignment="1">
      <alignment horizontal="center" vertical="center"/>
    </xf>
    <xf numFmtId="181" fontId="11" fillId="0" borderId="6" xfId="0" applyNumberFormat="1" applyFont="1" applyFill="1" applyBorder="1" applyAlignment="1">
      <alignment horizontal="center" vertical="center"/>
    </xf>
    <xf numFmtId="181" fontId="11" fillId="0" borderId="6" xfId="1" applyNumberFormat="1" applyFont="1" applyFill="1" applyBorder="1" applyAlignment="1">
      <alignment horizontal="right" vertical="center" shrinkToFit="1"/>
    </xf>
    <xf numFmtId="176" fontId="15" fillId="0" borderId="37" xfId="12" applyNumberFormat="1" applyFont="1" applyBorder="1">
      <alignment vertical="center"/>
    </xf>
    <xf numFmtId="41" fontId="11" fillId="0" borderId="2" xfId="1" applyNumberFormat="1" applyFont="1" applyBorder="1" applyAlignment="1">
      <alignment horizontal="right" vertical="center" shrinkToFit="1"/>
    </xf>
    <xf numFmtId="41" fontId="11" fillId="0" borderId="9" xfId="1" applyNumberFormat="1" applyFont="1" applyBorder="1" applyAlignment="1">
      <alignment horizontal="right" vertical="center" shrinkToFit="1"/>
    </xf>
    <xf numFmtId="0" fontId="29" fillId="4" borderId="43" xfId="10" applyFont="1" applyFill="1" applyBorder="1" applyAlignment="1">
      <alignment vertical="center"/>
    </xf>
    <xf numFmtId="176" fontId="15" fillId="4" borderId="6" xfId="10" applyNumberFormat="1" applyFont="1" applyFill="1" applyBorder="1" applyAlignment="1">
      <alignment horizontal="right" vertical="center"/>
    </xf>
    <xf numFmtId="0" fontId="15" fillId="4" borderId="6" xfId="10" applyFont="1" applyFill="1" applyBorder="1" applyAlignment="1">
      <alignment vertical="center"/>
    </xf>
    <xf numFmtId="176" fontId="29" fillId="4" borderId="37" xfId="10" applyNumberFormat="1" applyFont="1" applyFill="1" applyBorder="1" applyAlignment="1">
      <alignment vertical="center"/>
    </xf>
    <xf numFmtId="41" fontId="14" fillId="0" borderId="9" xfId="1" applyFont="1" applyFill="1" applyBorder="1" applyAlignment="1">
      <alignment horizontal="right" vertical="center" wrapText="1"/>
    </xf>
    <xf numFmtId="183" fontId="7" fillId="0" borderId="4" xfId="8" applyNumberFormat="1" applyFont="1" applyBorder="1" applyAlignment="1">
      <alignment vertical="center"/>
    </xf>
    <xf numFmtId="187" fontId="15" fillId="4" borderId="39" xfId="10" applyNumberFormat="1" applyFont="1" applyFill="1" applyBorder="1" applyAlignment="1">
      <alignment horizontal="right" vertical="center"/>
    </xf>
    <xf numFmtId="187" fontId="15" fillId="4" borderId="23" xfId="10" applyNumberFormat="1" applyFont="1" applyFill="1" applyBorder="1" applyAlignment="1">
      <alignment horizontal="right" vertical="center"/>
    </xf>
    <xf numFmtId="187" fontId="15" fillId="4" borderId="8" xfId="10" applyNumberFormat="1" applyFont="1" applyFill="1" applyBorder="1" applyAlignment="1">
      <alignment horizontal="right" vertical="center"/>
    </xf>
    <xf numFmtId="0" fontId="14" fillId="0" borderId="2" xfId="10" applyFont="1" applyFill="1" applyBorder="1" applyAlignment="1">
      <alignment horizontal="right" vertical="center" wrapText="1"/>
    </xf>
    <xf numFmtId="189" fontId="14" fillId="0" borderId="2" xfId="10" applyNumberFormat="1" applyFont="1" applyFill="1" applyBorder="1" applyAlignment="1">
      <alignment horizontal="right" vertical="center" wrapText="1"/>
    </xf>
    <xf numFmtId="176" fontId="29" fillId="8" borderId="27" xfId="10" applyNumberFormat="1" applyFont="1" applyFill="1" applyBorder="1" applyAlignment="1">
      <alignment vertical="center"/>
    </xf>
    <xf numFmtId="3" fontId="15" fillId="0" borderId="6" xfId="10" applyNumberFormat="1" applyFont="1" applyFill="1" applyBorder="1" applyAlignment="1">
      <alignment horizontal="right" vertical="center"/>
    </xf>
    <xf numFmtId="190" fontId="15" fillId="0" borderId="6" xfId="10" applyNumberFormat="1" applyFont="1" applyFill="1" applyBorder="1" applyAlignment="1">
      <alignment horizontal="center" vertical="center"/>
    </xf>
    <xf numFmtId="3" fontId="15" fillId="0" borderId="6" xfId="10" quotePrefix="1" applyNumberFormat="1" applyFont="1" applyFill="1" applyBorder="1" applyAlignment="1">
      <alignment horizontal="center" vertical="center"/>
    </xf>
    <xf numFmtId="0" fontId="16" fillId="0" borderId="9" xfId="10" applyFont="1" applyFill="1" applyBorder="1" applyAlignment="1">
      <alignment horizontal="center" vertical="center"/>
    </xf>
    <xf numFmtId="178" fontId="11" fillId="0" borderId="6" xfId="1" applyNumberFormat="1" applyFont="1" applyFill="1" applyBorder="1" applyAlignment="1">
      <alignment horizontal="center" vertical="center"/>
    </xf>
    <xf numFmtId="0" fontId="29" fillId="3" borderId="2" xfId="10" applyFont="1" applyFill="1" applyBorder="1" applyAlignment="1">
      <alignment horizontal="center" vertical="center"/>
    </xf>
    <xf numFmtId="177" fontId="11" fillId="0" borderId="6" xfId="1" applyNumberFormat="1" applyFont="1" applyFill="1" applyBorder="1" applyAlignment="1">
      <alignment horizontal="center" vertical="center"/>
    </xf>
    <xf numFmtId="0" fontId="27" fillId="0" borderId="0" xfId="10" applyFont="1" applyFill="1" applyBorder="1" applyAlignment="1">
      <alignment horizontal="center" vertical="center"/>
    </xf>
    <xf numFmtId="0" fontId="31" fillId="5" borderId="41" xfId="10" applyFont="1" applyFill="1" applyBorder="1" applyAlignment="1">
      <alignment horizontal="center" vertical="center"/>
    </xf>
    <xf numFmtId="0" fontId="27" fillId="4" borderId="6" xfId="10" applyFont="1" applyFill="1" applyBorder="1" applyAlignment="1">
      <alignment horizontal="center" vertical="center"/>
    </xf>
    <xf numFmtId="0" fontId="27" fillId="7" borderId="9" xfId="10" applyFont="1" applyFill="1" applyBorder="1" applyAlignment="1">
      <alignment horizontal="center" vertical="center"/>
    </xf>
    <xf numFmtId="0" fontId="20" fillId="3" borderId="9" xfId="10" applyFont="1" applyFill="1" applyBorder="1" applyAlignment="1">
      <alignment horizontal="center" vertical="center"/>
    </xf>
    <xf numFmtId="177" fontId="11" fillId="0" borderId="0" xfId="1" applyNumberFormat="1" applyFont="1" applyFill="1" applyBorder="1" applyAlignment="1">
      <alignment horizontal="center" vertical="center"/>
    </xf>
    <xf numFmtId="189" fontId="27" fillId="3" borderId="0" xfId="10" quotePrefix="1" applyNumberFormat="1" applyFont="1" applyFill="1" applyBorder="1" applyAlignment="1">
      <alignment horizontal="center" vertical="center"/>
    </xf>
    <xf numFmtId="190" fontId="20" fillId="3" borderId="2" xfId="10" applyNumberFormat="1" applyFont="1" applyFill="1" applyBorder="1" applyAlignment="1">
      <alignment horizontal="center" vertical="center"/>
    </xf>
    <xf numFmtId="192" fontId="20" fillId="3" borderId="2" xfId="10" applyNumberFormat="1" applyFont="1" applyFill="1" applyBorder="1" applyAlignment="1">
      <alignment horizontal="center" vertical="center"/>
    </xf>
    <xf numFmtId="189" fontId="20" fillId="3" borderId="2" xfId="10" applyNumberFormat="1" applyFont="1" applyFill="1" applyBorder="1" applyAlignment="1">
      <alignment horizontal="center" vertical="center"/>
    </xf>
    <xf numFmtId="189" fontId="20" fillId="3" borderId="0" xfId="10" applyNumberFormat="1" applyFont="1" applyFill="1" applyBorder="1" applyAlignment="1">
      <alignment horizontal="center" vertical="center"/>
    </xf>
    <xf numFmtId="0" fontId="20" fillId="7" borderId="2" xfId="10" applyFont="1" applyFill="1" applyBorder="1" applyAlignment="1">
      <alignment horizontal="center" vertical="center"/>
    </xf>
    <xf numFmtId="0" fontId="25" fillId="3" borderId="2" xfId="10" applyFont="1" applyFill="1" applyBorder="1" applyAlignment="1">
      <alignment horizontal="center" vertical="center"/>
    </xf>
    <xf numFmtId="190" fontId="20" fillId="3" borderId="2" xfId="10" quotePrefix="1" applyNumberFormat="1" applyFont="1" applyFill="1" applyBorder="1" applyAlignment="1">
      <alignment horizontal="center" vertical="center"/>
    </xf>
    <xf numFmtId="0" fontId="20" fillId="7" borderId="9" xfId="10" applyFont="1" applyFill="1" applyBorder="1" applyAlignment="1">
      <alignment horizontal="center" vertical="center"/>
    </xf>
    <xf numFmtId="189" fontId="29" fillId="3" borderId="0" xfId="10" applyNumberFormat="1" applyFont="1" applyFill="1" applyBorder="1" applyAlignment="1">
      <alignment horizontal="center" vertical="center"/>
    </xf>
    <xf numFmtId="189" fontId="29" fillId="3" borderId="2" xfId="10" applyNumberFormat="1" applyFont="1" applyFill="1" applyBorder="1" applyAlignment="1">
      <alignment horizontal="center" vertical="center"/>
    </xf>
    <xf numFmtId="0" fontId="15" fillId="4" borderId="6" xfId="10" applyFont="1" applyFill="1" applyBorder="1" applyAlignment="1">
      <alignment horizontal="center" vertical="center"/>
    </xf>
    <xf numFmtId="0" fontId="29" fillId="7" borderId="2" xfId="10" applyFont="1" applyFill="1" applyBorder="1" applyAlignment="1">
      <alignment horizontal="center" vertical="center"/>
    </xf>
    <xf numFmtId="0" fontId="15" fillId="0" borderId="0" xfId="10" applyFont="1" applyFill="1" applyBorder="1" applyAlignment="1">
      <alignment horizontal="center" vertical="center"/>
    </xf>
    <xf numFmtId="0" fontId="15" fillId="4" borderId="9" xfId="10" applyFont="1" applyFill="1" applyBorder="1" applyAlignment="1">
      <alignment horizontal="center" vertical="center"/>
    </xf>
    <xf numFmtId="0" fontId="29" fillId="7" borderId="6" xfId="10" applyFont="1" applyFill="1" applyBorder="1" applyAlignment="1">
      <alignment horizontal="center" vertical="center"/>
    </xf>
    <xf numFmtId="0" fontId="18" fillId="4" borderId="0" xfId="10" applyFont="1" applyFill="1" applyBorder="1" applyAlignment="1">
      <alignment horizontal="center" vertical="center"/>
    </xf>
    <xf numFmtId="0" fontId="17" fillId="7" borderId="9" xfId="10" applyFont="1" applyFill="1" applyBorder="1" applyAlignment="1">
      <alignment horizontal="center" vertical="center"/>
    </xf>
    <xf numFmtId="0" fontId="17" fillId="0" borderId="9" xfId="10" applyFont="1" applyFill="1" applyBorder="1" applyAlignment="1">
      <alignment horizontal="center" vertical="center"/>
    </xf>
    <xf numFmtId="0" fontId="27" fillId="4" borderId="2" xfId="10" applyFont="1" applyFill="1" applyBorder="1" applyAlignment="1">
      <alignment horizontal="center" vertical="center"/>
    </xf>
    <xf numFmtId="0" fontId="27" fillId="0" borderId="9" xfId="10" applyFont="1" applyFill="1" applyBorder="1" applyAlignment="1">
      <alignment horizontal="center" vertical="center"/>
    </xf>
    <xf numFmtId="177" fontId="11" fillId="0" borderId="41" xfId="1" applyNumberFormat="1" applyFont="1" applyFill="1" applyBorder="1" applyAlignment="1">
      <alignment horizontal="center" vertical="center"/>
    </xf>
    <xf numFmtId="0" fontId="35" fillId="0" borderId="0" xfId="10" applyFont="1" applyFill="1" applyAlignment="1">
      <alignment horizontal="center" vertical="center"/>
    </xf>
    <xf numFmtId="0" fontId="20" fillId="5" borderId="41" xfId="10" applyFont="1" applyFill="1" applyBorder="1" applyAlignment="1">
      <alignment horizontal="center" vertical="center"/>
    </xf>
    <xf numFmtId="178" fontId="11" fillId="0" borderId="0" xfId="1" applyNumberFormat="1" applyFont="1" applyFill="1" applyBorder="1" applyAlignment="1">
      <alignment horizontal="center" vertical="center"/>
    </xf>
    <xf numFmtId="191" fontId="27" fillId="3" borderId="0" xfId="10" quotePrefix="1" applyNumberFormat="1" applyFont="1" applyFill="1" applyBorder="1" applyAlignment="1">
      <alignment horizontal="center" vertical="center"/>
    </xf>
    <xf numFmtId="0" fontId="20" fillId="3" borderId="2" xfId="10" applyFont="1" applyFill="1" applyBorder="1" applyAlignment="1">
      <alignment horizontal="center" vertical="center"/>
    </xf>
    <xf numFmtId="186" fontId="20" fillId="3" borderId="2" xfId="10" applyNumberFormat="1" applyFont="1" applyFill="1" applyBorder="1" applyAlignment="1">
      <alignment horizontal="center" vertical="center"/>
    </xf>
    <xf numFmtId="0" fontId="20" fillId="3" borderId="0" xfId="10" applyFont="1" applyFill="1" applyBorder="1" applyAlignment="1">
      <alignment horizontal="center" vertical="center"/>
    </xf>
    <xf numFmtId="0" fontId="25" fillId="3" borderId="0" xfId="10" applyFont="1" applyFill="1" applyBorder="1" applyAlignment="1">
      <alignment horizontal="center" vertical="center"/>
    </xf>
    <xf numFmtId="0" fontId="29" fillId="3" borderId="0" xfId="10" applyFont="1" applyFill="1" applyBorder="1" applyAlignment="1">
      <alignment horizontal="center" vertical="center"/>
    </xf>
    <xf numFmtId="178" fontId="11" fillId="0" borderId="41" xfId="1" applyNumberFormat="1" applyFont="1" applyFill="1" applyBorder="1" applyAlignment="1">
      <alignment horizontal="center" vertical="center"/>
    </xf>
    <xf numFmtId="191" fontId="20" fillId="3" borderId="2" xfId="10" applyNumberFormat="1" applyFont="1" applyFill="1" applyBorder="1" applyAlignment="1">
      <alignment horizontal="center" vertical="center"/>
    </xf>
    <xf numFmtId="193" fontId="20" fillId="3" borderId="2" xfId="10" applyNumberFormat="1" applyFont="1" applyFill="1" applyBorder="1" applyAlignment="1">
      <alignment horizontal="center" vertical="center"/>
    </xf>
    <xf numFmtId="191" fontId="20" fillId="3" borderId="0" xfId="10" quotePrefix="1" applyNumberFormat="1" applyFont="1" applyFill="1" applyBorder="1" applyAlignment="1">
      <alignment horizontal="center" vertical="center"/>
    </xf>
    <xf numFmtId="191" fontId="20" fillId="3" borderId="2" xfId="10" quotePrefix="1" applyNumberFormat="1" applyFont="1" applyFill="1" applyBorder="1" applyAlignment="1">
      <alignment horizontal="center" vertical="center"/>
    </xf>
    <xf numFmtId="190" fontId="20" fillId="3" borderId="0" xfId="10" quotePrefix="1" applyNumberFormat="1" applyFont="1" applyFill="1" applyBorder="1" applyAlignment="1">
      <alignment horizontal="center" vertical="center"/>
    </xf>
    <xf numFmtId="190" fontId="29" fillId="3" borderId="0" xfId="10" quotePrefix="1" applyNumberFormat="1" applyFont="1" applyFill="1" applyBorder="1" applyAlignment="1">
      <alignment horizontal="center" vertical="center"/>
    </xf>
    <xf numFmtId="190" fontId="29" fillId="3" borderId="2" xfId="10" quotePrefix="1" applyNumberFormat="1" applyFont="1" applyFill="1" applyBorder="1" applyAlignment="1">
      <alignment horizontal="center" vertical="center"/>
    </xf>
    <xf numFmtId="190" fontId="29" fillId="3" borderId="2" xfId="10" applyNumberFormat="1" applyFont="1" applyFill="1" applyBorder="1" applyAlignment="1">
      <alignment horizontal="center" vertical="center"/>
    </xf>
    <xf numFmtId="181" fontId="11" fillId="0" borderId="9" xfId="1" applyNumberFormat="1" applyFont="1" applyFill="1" applyBorder="1" applyAlignment="1">
      <alignment horizontal="right" vertical="center" shrinkToFit="1"/>
    </xf>
    <xf numFmtId="176" fontId="14" fillId="0" borderId="2" xfId="13" applyNumberFormat="1" applyFont="1" applyFill="1" applyBorder="1" applyAlignment="1">
      <alignment horizontal="right" vertical="center" wrapText="1"/>
    </xf>
    <xf numFmtId="176" fontId="14" fillId="0" borderId="0" xfId="13" applyNumberFormat="1" applyFont="1" applyFill="1" applyBorder="1" applyAlignment="1">
      <alignment horizontal="right" vertical="center" wrapText="1"/>
    </xf>
    <xf numFmtId="181" fontId="11" fillId="0" borderId="2" xfId="1" applyNumberFormat="1" applyFont="1" applyFill="1" applyBorder="1" applyAlignment="1">
      <alignment horizontal="right" vertical="center"/>
    </xf>
    <xf numFmtId="0" fontId="14" fillId="0" borderId="9" xfId="10" applyFont="1" applyFill="1" applyBorder="1" applyAlignment="1">
      <alignment horizontal="center" vertical="center" wrapText="1"/>
    </xf>
    <xf numFmtId="0" fontId="27" fillId="0" borderId="0" xfId="10" applyFont="1" applyFill="1" applyBorder="1" applyAlignment="1">
      <alignment horizontal="right" vertical="center"/>
    </xf>
    <xf numFmtId="41" fontId="11" fillId="0" borderId="2" xfId="1" applyNumberFormat="1" applyFont="1" applyFill="1" applyBorder="1" applyAlignment="1">
      <alignment horizontal="right" vertical="center" shrinkToFit="1"/>
    </xf>
    <xf numFmtId="41" fontId="11" fillId="0" borderId="0" xfId="1" applyNumberFormat="1" applyFont="1" applyFill="1" applyBorder="1" applyAlignment="1">
      <alignment horizontal="right" vertical="center" shrinkToFit="1"/>
    </xf>
    <xf numFmtId="41" fontId="11" fillId="0" borderId="6" xfId="1" applyNumberFormat="1" applyFont="1" applyFill="1" applyBorder="1" applyAlignment="1">
      <alignment horizontal="right" vertical="center" shrinkToFit="1"/>
    </xf>
    <xf numFmtId="41" fontId="15" fillId="0" borderId="6" xfId="1" applyFont="1" applyFill="1" applyBorder="1" applyAlignment="1">
      <alignment horizontal="right" vertical="center"/>
    </xf>
    <xf numFmtId="0" fontId="1" fillId="0" borderId="0" xfId="124">
      <alignment vertical="center"/>
    </xf>
    <xf numFmtId="0" fontId="41" fillId="0" borderId="0" xfId="124" applyFont="1" applyFill="1" applyBorder="1" applyAlignment="1">
      <alignment vertical="center"/>
    </xf>
    <xf numFmtId="0" fontId="1" fillId="0" borderId="0" xfId="124" applyFill="1" applyBorder="1">
      <alignment vertical="center"/>
    </xf>
    <xf numFmtId="0" fontId="42" fillId="0" borderId="0" xfId="124" applyFont="1" applyFill="1" applyBorder="1">
      <alignment vertical="center"/>
    </xf>
    <xf numFmtId="0" fontId="43" fillId="0" borderId="0" xfId="124" applyFont="1" applyFill="1" applyBorder="1">
      <alignment vertical="center"/>
    </xf>
    <xf numFmtId="0" fontId="16" fillId="0" borderId="0" xfId="124" applyFont="1" applyFill="1" applyBorder="1" applyAlignment="1">
      <alignment horizontal="left" vertical="center"/>
    </xf>
    <xf numFmtId="0" fontId="1" fillId="0" borderId="0" xfId="124" applyBorder="1">
      <alignment vertical="center"/>
    </xf>
    <xf numFmtId="0" fontId="1" fillId="0" borderId="0" xfId="124" applyFill="1" applyBorder="1" applyAlignment="1">
      <alignment horizontal="left" vertical="center" wrapText="1"/>
    </xf>
    <xf numFmtId="0" fontId="7" fillId="0" borderId="0" xfId="124" applyFont="1" applyFill="1" applyBorder="1" applyAlignment="1">
      <alignment horizontal="left" vertical="center"/>
    </xf>
    <xf numFmtId="0" fontId="24" fillId="0" borderId="20" xfId="11" applyFont="1" applyBorder="1" applyAlignment="1">
      <alignment horizontal="center" vertical="top" wrapText="1"/>
    </xf>
    <xf numFmtId="0" fontId="24" fillId="0" borderId="1" xfId="11" applyFont="1" applyBorder="1" applyAlignment="1">
      <alignment horizontal="center" vertical="top" wrapText="1"/>
    </xf>
    <xf numFmtId="0" fontId="19" fillId="0" borderId="4" xfId="8" applyFont="1" applyFill="1" applyBorder="1" applyAlignment="1">
      <alignment horizontal="center" vertical="center"/>
    </xf>
    <xf numFmtId="0" fontId="19" fillId="0" borderId="23" xfId="8" applyFont="1" applyFill="1" applyBorder="1" applyAlignment="1">
      <alignment horizontal="center" vertical="center"/>
    </xf>
    <xf numFmtId="0" fontId="19" fillId="0" borderId="8" xfId="8" applyFont="1" applyFill="1" applyBorder="1" applyAlignment="1">
      <alignment horizontal="center" vertical="center"/>
    </xf>
    <xf numFmtId="182" fontId="11" fillId="0" borderId="4" xfId="3" applyNumberFormat="1" applyFont="1" applyBorder="1" applyAlignment="1">
      <alignment horizontal="center" vertical="center" shrinkToFit="1"/>
    </xf>
    <xf numFmtId="0" fontId="20" fillId="6" borderId="20" xfId="10" applyFont="1" applyFill="1" applyBorder="1" applyAlignment="1">
      <alignment horizontal="center" vertical="center"/>
    </xf>
    <xf numFmtId="0" fontId="20" fillId="6" borderId="1" xfId="10" applyFont="1" applyFill="1" applyBorder="1" applyAlignment="1">
      <alignment horizontal="center" vertical="center"/>
    </xf>
    <xf numFmtId="0" fontId="27" fillId="0" borderId="10" xfId="10" applyFont="1" applyFill="1" applyBorder="1" applyAlignment="1">
      <alignment horizontal="left" vertical="center"/>
    </xf>
    <xf numFmtId="0" fontId="27" fillId="0" borderId="14" xfId="10" applyFont="1" applyFill="1" applyBorder="1" applyAlignment="1">
      <alignment horizontal="left" vertical="center" wrapText="1"/>
    </xf>
    <xf numFmtId="0" fontId="20" fillId="6" borderId="22" xfId="10" applyFont="1" applyFill="1" applyBorder="1" applyAlignment="1">
      <alignment horizontal="center" vertical="center"/>
    </xf>
    <xf numFmtId="0" fontId="20" fillId="6" borderId="4" xfId="10" applyFont="1" applyFill="1" applyBorder="1" applyAlignment="1">
      <alignment horizontal="center" vertical="center"/>
    </xf>
    <xf numFmtId="0" fontId="20" fillId="6" borderId="23" xfId="10" applyFont="1" applyFill="1" applyBorder="1" applyAlignment="1">
      <alignment horizontal="center" vertical="center"/>
    </xf>
    <xf numFmtId="0" fontId="29" fillId="6" borderId="8" xfId="10" applyFont="1" applyFill="1" applyBorder="1" applyAlignment="1">
      <alignment horizontal="center" vertical="center"/>
    </xf>
    <xf numFmtId="187" fontId="16" fillId="0" borderId="11" xfId="10" applyNumberFormat="1" applyFont="1" applyFill="1" applyBorder="1" applyAlignment="1">
      <alignment horizontal="right" vertical="center"/>
    </xf>
    <xf numFmtId="187" fontId="16" fillId="0" borderId="15" xfId="10" applyNumberFormat="1" applyFont="1" applyFill="1" applyBorder="1" applyAlignment="1">
      <alignment horizontal="right" vertical="center"/>
    </xf>
    <xf numFmtId="187" fontId="16" fillId="0" borderId="8" xfId="10" applyNumberFormat="1" applyFont="1" applyFill="1" applyBorder="1" applyAlignment="1">
      <alignment horizontal="right" vertical="center"/>
    </xf>
    <xf numFmtId="187" fontId="15" fillId="9" borderId="15" xfId="10" applyNumberFormat="1" applyFont="1" applyFill="1" applyBorder="1" applyAlignment="1">
      <alignment horizontal="right" vertical="center"/>
    </xf>
    <xf numFmtId="187" fontId="15" fillId="9" borderId="11" xfId="10" applyNumberFormat="1" applyFont="1" applyFill="1" applyBorder="1" applyAlignment="1">
      <alignment horizontal="right" vertical="center"/>
    </xf>
    <xf numFmtId="187" fontId="15" fillId="9" borderId="12" xfId="10" applyNumberFormat="1" applyFont="1" applyFill="1" applyBorder="1" applyAlignment="1">
      <alignment horizontal="right" vertical="center"/>
    </xf>
    <xf numFmtId="187" fontId="15" fillId="9" borderId="8" xfId="10" applyNumberFormat="1" applyFont="1" applyFill="1" applyBorder="1" applyAlignment="1">
      <alignment horizontal="right" vertical="center"/>
    </xf>
    <xf numFmtId="187" fontId="15" fillId="9" borderId="39" xfId="10" applyNumberFormat="1" applyFont="1" applyFill="1" applyBorder="1" applyAlignment="1">
      <alignment horizontal="right" vertical="center"/>
    </xf>
    <xf numFmtId="187" fontId="15" fillId="9" borderId="43" xfId="10" applyNumberFormat="1" applyFont="1" applyFill="1" applyBorder="1" applyAlignment="1">
      <alignment horizontal="right" vertical="center"/>
    </xf>
    <xf numFmtId="187" fontId="15" fillId="9" borderId="52" xfId="10" applyNumberFormat="1" applyFont="1" applyFill="1" applyBorder="1" applyAlignment="1">
      <alignment horizontal="right" vertical="center"/>
    </xf>
    <xf numFmtId="187" fontId="15" fillId="9" borderId="26" xfId="10" applyNumberFormat="1" applyFont="1" applyFill="1" applyBorder="1" applyAlignment="1">
      <alignment horizontal="right" vertical="center"/>
    </xf>
    <xf numFmtId="0" fontId="31" fillId="0" borderId="4" xfId="10" applyFont="1" applyFill="1" applyBorder="1" applyAlignment="1">
      <alignment horizontal="left" vertical="center"/>
    </xf>
    <xf numFmtId="187" fontId="15" fillId="9" borderId="45" xfId="10" applyNumberFormat="1" applyFont="1" applyFill="1" applyBorder="1" applyAlignment="1">
      <alignment horizontal="right" vertical="center"/>
    </xf>
    <xf numFmtId="0" fontId="27" fillId="0" borderId="28" xfId="10" applyFont="1" applyFill="1" applyBorder="1" applyAlignment="1">
      <alignment vertical="center"/>
    </xf>
    <xf numFmtId="3" fontId="15" fillId="0" borderId="29" xfId="10" applyNumberFormat="1" applyFont="1" applyFill="1" applyBorder="1" applyAlignment="1">
      <alignment horizontal="right" vertical="center"/>
    </xf>
    <xf numFmtId="190" fontId="15" fillId="0" borderId="29" xfId="10" applyNumberFormat="1" applyFont="1" applyFill="1" applyBorder="1" applyAlignment="1">
      <alignment horizontal="center" vertical="center"/>
    </xf>
    <xf numFmtId="181" fontId="11" fillId="0" borderId="29" xfId="0" applyNumberFormat="1" applyFont="1" applyFill="1" applyBorder="1" applyAlignment="1">
      <alignment horizontal="center" vertical="center"/>
    </xf>
    <xf numFmtId="3" fontId="15" fillId="0" borderId="29" xfId="10" quotePrefix="1" applyNumberFormat="1" applyFont="1" applyFill="1" applyBorder="1" applyAlignment="1">
      <alignment horizontal="center" vertical="center"/>
    </xf>
    <xf numFmtId="0" fontId="31" fillId="0" borderId="40" xfId="10" applyFont="1" applyFill="1" applyBorder="1" applyAlignment="1">
      <alignment horizontal="left" vertical="center" wrapText="1"/>
    </xf>
    <xf numFmtId="0" fontId="45" fillId="0" borderId="4" xfId="11" applyFont="1" applyBorder="1" applyAlignment="1">
      <alignment horizontal="center" vertical="center" wrapText="1"/>
    </xf>
    <xf numFmtId="184" fontId="23" fillId="0" borderId="4" xfId="9" applyNumberFormat="1" applyFont="1" applyFill="1" applyBorder="1" applyAlignment="1">
      <alignment vertical="center"/>
    </xf>
    <xf numFmtId="185" fontId="23" fillId="0" borderId="23" xfId="10" applyNumberFormat="1" applyFont="1" applyFill="1" applyBorder="1" applyAlignment="1">
      <alignment vertical="center"/>
    </xf>
    <xf numFmtId="0" fontId="24" fillId="0" borderId="14" xfId="11" applyFont="1" applyBorder="1" applyAlignment="1">
      <alignment horizontal="center" vertical="center" wrapText="1"/>
    </xf>
    <xf numFmtId="183" fontId="22" fillId="0" borderId="14" xfId="9" applyNumberFormat="1" applyFont="1" applyBorder="1" applyAlignment="1">
      <alignment vertical="center"/>
    </xf>
    <xf numFmtId="184" fontId="23" fillId="0" borderId="14" xfId="9" applyNumberFormat="1" applyFont="1" applyFill="1" applyBorder="1" applyAlignment="1">
      <alignment vertical="center"/>
    </xf>
    <xf numFmtId="185" fontId="23" fillId="0" borderId="12" xfId="10" applyNumberFormat="1" applyFont="1" applyFill="1" applyBorder="1" applyAlignment="1">
      <alignment vertical="center"/>
    </xf>
    <xf numFmtId="0" fontId="24" fillId="0" borderId="16" xfId="11" applyFont="1" applyBorder="1" applyAlignment="1">
      <alignment horizontal="center" vertical="center" wrapText="1"/>
    </xf>
    <xf numFmtId="183" fontId="22" fillId="0" borderId="16" xfId="9" applyNumberFormat="1" applyFont="1" applyBorder="1" applyAlignment="1">
      <alignment vertical="center"/>
    </xf>
    <xf numFmtId="184" fontId="23" fillId="0" borderId="16" xfId="9" applyNumberFormat="1" applyFont="1" applyFill="1" applyBorder="1" applyAlignment="1">
      <alignment vertical="center"/>
    </xf>
    <xf numFmtId="185" fontId="23" fillId="0" borderId="19" xfId="10" applyNumberFormat="1" applyFont="1" applyFill="1" applyBorder="1" applyAlignment="1">
      <alignment vertical="center"/>
    </xf>
    <xf numFmtId="176" fontId="15" fillId="0" borderId="27" xfId="12" applyNumberFormat="1" applyFont="1" applyFill="1" applyBorder="1">
      <alignment vertical="center"/>
    </xf>
    <xf numFmtId="176" fontId="29" fillId="8" borderId="36" xfId="10" applyNumberFormat="1" applyFont="1" applyFill="1" applyBorder="1" applyAlignment="1">
      <alignment vertical="center"/>
    </xf>
    <xf numFmtId="0" fontId="15" fillId="0" borderId="52" xfId="10" quotePrefix="1" applyFont="1" applyFill="1" applyBorder="1">
      <alignment vertical="center"/>
    </xf>
    <xf numFmtId="0" fontId="27" fillId="0" borderId="53" xfId="10" applyFont="1" applyFill="1" applyBorder="1">
      <alignment vertical="center"/>
    </xf>
    <xf numFmtId="186" fontId="27" fillId="0" borderId="43" xfId="10" applyNumberFormat="1" applyFont="1" applyFill="1" applyBorder="1" applyAlignment="1">
      <alignment horizontal="left" vertical="center"/>
    </xf>
    <xf numFmtId="180" fontId="11" fillId="0" borderId="6" xfId="1" applyNumberFormat="1" applyFont="1" applyFill="1" applyBorder="1" applyAlignment="1">
      <alignment horizontal="right" vertical="center" shrinkToFit="1"/>
    </xf>
    <xf numFmtId="184" fontId="27" fillId="7" borderId="5" xfId="10" applyNumberFormat="1" applyFont="1" applyFill="1" applyBorder="1" applyAlignment="1">
      <alignment vertical="center"/>
    </xf>
    <xf numFmtId="187" fontId="16" fillId="7" borderId="24" xfId="10" applyNumberFormat="1" applyFont="1" applyFill="1" applyBorder="1" applyAlignment="1">
      <alignment horizontal="right" vertical="center"/>
    </xf>
    <xf numFmtId="187" fontId="16" fillId="7" borderId="5" xfId="10" applyNumberFormat="1" applyFont="1" applyFill="1" applyBorder="1" applyAlignment="1">
      <alignment horizontal="right" vertical="center"/>
    </xf>
    <xf numFmtId="187" fontId="16" fillId="7" borderId="25" xfId="10" applyNumberFormat="1" applyFont="1" applyFill="1" applyBorder="1" applyAlignment="1">
      <alignment horizontal="right" vertical="center"/>
    </xf>
    <xf numFmtId="0" fontId="15" fillId="0" borderId="39" xfId="10" applyFont="1" applyFill="1" applyBorder="1">
      <alignment vertical="center"/>
    </xf>
    <xf numFmtId="0" fontId="15" fillId="0" borderId="43" xfId="1" applyNumberFormat="1" applyFont="1" applyFill="1" applyBorder="1" applyAlignment="1">
      <alignment horizontal="left" vertical="center"/>
    </xf>
    <xf numFmtId="0" fontId="31" fillId="0" borderId="3" xfId="10" applyFont="1" applyFill="1" applyBorder="1" applyAlignment="1">
      <alignment vertical="center" wrapText="1"/>
    </xf>
    <xf numFmtId="187" fontId="16" fillId="0" borderId="3" xfId="10" applyNumberFormat="1" applyFont="1" applyFill="1" applyBorder="1" applyAlignment="1">
      <alignment horizontal="right" vertical="center"/>
    </xf>
    <xf numFmtId="0" fontId="27" fillId="0" borderId="52" xfId="10" applyFont="1" applyFill="1" applyBorder="1">
      <alignment vertical="center"/>
    </xf>
    <xf numFmtId="176" fontId="11" fillId="0" borderId="2" xfId="1" applyNumberFormat="1" applyFont="1" applyFill="1" applyBorder="1" applyAlignment="1">
      <alignment horizontal="right" vertical="center" shrinkToFit="1"/>
    </xf>
    <xf numFmtId="177" fontId="11" fillId="0" borderId="2" xfId="1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/>
    </xf>
    <xf numFmtId="178" fontId="11" fillId="0" borderId="2" xfId="1" applyNumberFormat="1" applyFont="1" applyFill="1" applyBorder="1" applyAlignment="1">
      <alignment horizontal="center" vertical="center"/>
    </xf>
    <xf numFmtId="176" fontId="15" fillId="0" borderId="36" xfId="10" applyNumberFormat="1" applyFont="1" applyFill="1" applyBorder="1" applyAlignment="1">
      <alignment vertical="center"/>
    </xf>
    <xf numFmtId="183" fontId="27" fillId="4" borderId="33" xfId="10" applyNumberFormat="1" applyFont="1" applyFill="1" applyBorder="1" applyAlignment="1">
      <alignment vertical="center"/>
    </xf>
    <xf numFmtId="187" fontId="16" fillId="4" borderId="18" xfId="10" applyNumberFormat="1" applyFont="1" applyFill="1" applyBorder="1" applyAlignment="1">
      <alignment horizontal="right" vertical="center"/>
    </xf>
    <xf numFmtId="187" fontId="16" fillId="4" borderId="16" xfId="10" applyNumberFormat="1" applyFont="1" applyFill="1" applyBorder="1" applyAlignment="1">
      <alignment horizontal="right" vertical="center"/>
    </xf>
    <xf numFmtId="187" fontId="16" fillId="4" borderId="19" xfId="10" applyNumberFormat="1" applyFont="1" applyFill="1" applyBorder="1" applyAlignment="1">
      <alignment horizontal="right" vertical="center"/>
    </xf>
    <xf numFmtId="0" fontId="20" fillId="4" borderId="31" xfId="10" applyFont="1" applyFill="1" applyBorder="1">
      <alignment vertical="center"/>
    </xf>
    <xf numFmtId="176" fontId="18" fillId="4" borderId="46" xfId="10" applyNumberFormat="1" applyFont="1" applyFill="1" applyBorder="1" applyAlignment="1">
      <alignment horizontal="right" vertical="center"/>
    </xf>
    <xf numFmtId="0" fontId="18" fillId="4" borderId="46" xfId="10" applyFont="1" applyFill="1" applyBorder="1" applyAlignment="1">
      <alignment horizontal="center" vertical="center"/>
    </xf>
    <xf numFmtId="0" fontId="18" fillId="4" borderId="46" xfId="10" applyFont="1" applyFill="1" applyBorder="1">
      <alignment vertical="center"/>
    </xf>
    <xf numFmtId="0" fontId="18" fillId="4" borderId="46" xfId="10" applyFont="1" applyFill="1" applyBorder="1" applyAlignment="1">
      <alignment horizontal="right" vertical="center"/>
    </xf>
    <xf numFmtId="176" fontId="20" fillId="4" borderId="47" xfId="10" applyNumberFormat="1" applyFont="1" applyFill="1" applyBorder="1" applyAlignment="1">
      <alignment horizontal="right" vertical="center"/>
    </xf>
    <xf numFmtId="0" fontId="27" fillId="0" borderId="28" xfId="10" applyFont="1" applyFill="1" applyBorder="1" applyAlignment="1">
      <alignment horizontal="left" vertical="center"/>
    </xf>
    <xf numFmtId="0" fontId="27" fillId="0" borderId="40" xfId="10" applyFont="1" applyFill="1" applyBorder="1" applyAlignment="1">
      <alignment horizontal="left" vertical="center"/>
    </xf>
    <xf numFmtId="0" fontId="31" fillId="0" borderId="54" xfId="10" applyFont="1" applyFill="1" applyBorder="1" applyAlignment="1">
      <alignment vertical="center" wrapText="1"/>
    </xf>
    <xf numFmtId="187" fontId="16" fillId="0" borderId="49" xfId="10" applyNumberFormat="1" applyFont="1" applyFill="1" applyBorder="1" applyAlignment="1">
      <alignment horizontal="right" vertical="center"/>
    </xf>
    <xf numFmtId="187" fontId="16" fillId="0" borderId="50" xfId="10" applyNumberFormat="1" applyFont="1" applyFill="1" applyBorder="1" applyAlignment="1">
      <alignment horizontal="right" vertical="center"/>
    </xf>
    <xf numFmtId="187" fontId="16" fillId="0" borderId="54" xfId="10" applyNumberFormat="1" applyFont="1" applyFill="1" applyBorder="1" applyAlignment="1">
      <alignment horizontal="right" vertical="center"/>
    </xf>
    <xf numFmtId="187" fontId="16" fillId="0" borderId="51" xfId="10" applyNumberFormat="1" applyFont="1" applyFill="1" applyBorder="1" applyAlignment="1">
      <alignment horizontal="right" vertical="center"/>
    </xf>
    <xf numFmtId="0" fontId="39" fillId="0" borderId="4" xfId="11" applyFont="1" applyBorder="1" applyAlignment="1">
      <alignment horizontal="center" vertical="center"/>
    </xf>
    <xf numFmtId="41" fontId="11" fillId="0" borderId="6" xfId="1" applyNumberFormat="1" applyFont="1" applyBorder="1" applyAlignment="1">
      <alignment horizontal="right" vertical="center" shrinkToFit="1"/>
    </xf>
    <xf numFmtId="0" fontId="15" fillId="0" borderId="52" xfId="1" applyNumberFormat="1" applyFont="1" applyFill="1" applyBorder="1" applyAlignment="1">
      <alignment horizontal="left" vertical="center"/>
    </xf>
    <xf numFmtId="0" fontId="26" fillId="0" borderId="28" xfId="8" applyFont="1" applyBorder="1" applyAlignment="1">
      <alignment horizontal="left" vertical="center" wrapText="1"/>
    </xf>
    <xf numFmtId="0" fontId="26" fillId="0" borderId="29" xfId="8" applyFont="1" applyBorder="1" applyAlignment="1">
      <alignment horizontal="left" vertical="center"/>
    </xf>
    <xf numFmtId="0" fontId="26" fillId="0" borderId="29" xfId="8" applyFont="1" applyBorder="1">
      <alignment vertical="center"/>
    </xf>
    <xf numFmtId="0" fontId="46" fillId="0" borderId="50" xfId="8" applyFont="1" applyBorder="1" applyAlignment="1">
      <alignment horizontal="center" vertical="center"/>
    </xf>
    <xf numFmtId="0" fontId="16" fillId="0" borderId="16" xfId="8" applyFont="1" applyBorder="1" applyAlignment="1">
      <alignment horizontal="center" vertical="top" wrapText="1"/>
    </xf>
    <xf numFmtId="0" fontId="16" fillId="0" borderId="16" xfId="8" applyFont="1" applyBorder="1" applyAlignment="1">
      <alignment horizontal="center" vertical="center"/>
    </xf>
    <xf numFmtId="183" fontId="7" fillId="0" borderId="16" xfId="1" applyNumberFormat="1" applyFont="1" applyBorder="1" applyAlignment="1">
      <alignment vertical="center"/>
    </xf>
    <xf numFmtId="184" fontId="23" fillId="0" borderId="48" xfId="8" applyNumberFormat="1" applyFont="1" applyFill="1" applyBorder="1" applyAlignment="1">
      <alignment vertical="center"/>
    </xf>
    <xf numFmtId="185" fontId="23" fillId="0" borderId="58" xfId="10" applyNumberFormat="1" applyFont="1" applyFill="1" applyBorder="1" applyAlignment="1">
      <alignment vertical="center"/>
    </xf>
    <xf numFmtId="187" fontId="16" fillId="7" borderId="39" xfId="10" applyNumberFormat="1" applyFont="1" applyFill="1" applyBorder="1" applyAlignment="1">
      <alignment horizontal="right" vertical="center"/>
    </xf>
    <xf numFmtId="187" fontId="30" fillId="5" borderId="53" xfId="10" applyNumberFormat="1" applyFont="1" applyFill="1" applyBorder="1" applyAlignment="1">
      <alignment horizontal="right" vertical="center"/>
    </xf>
    <xf numFmtId="187" fontId="16" fillId="9" borderId="12" xfId="10" applyNumberFormat="1" applyFont="1" applyFill="1" applyBorder="1" applyAlignment="1">
      <alignment horizontal="right" vertical="center"/>
    </xf>
    <xf numFmtId="187" fontId="16" fillId="9" borderId="11" xfId="10" applyNumberFormat="1" applyFont="1" applyFill="1" applyBorder="1" applyAlignment="1">
      <alignment horizontal="right" vertical="center"/>
    </xf>
    <xf numFmtId="187" fontId="16" fillId="9" borderId="15" xfId="10" applyNumberFormat="1" applyFont="1" applyFill="1" applyBorder="1" applyAlignment="1">
      <alignment horizontal="right" vertical="center"/>
    </xf>
    <xf numFmtId="187" fontId="34" fillId="9" borderId="12" xfId="10" applyNumberFormat="1" applyFont="1" applyFill="1" applyBorder="1" applyAlignment="1">
      <alignment horizontal="right" vertical="center"/>
    </xf>
    <xf numFmtId="187" fontId="15" fillId="9" borderId="35" xfId="10" applyNumberFormat="1" applyFont="1" applyFill="1" applyBorder="1" applyAlignment="1">
      <alignment horizontal="right" vertical="center"/>
    </xf>
    <xf numFmtId="187" fontId="15" fillId="9" borderId="24" xfId="10" applyNumberFormat="1" applyFont="1" applyFill="1" applyBorder="1" applyAlignment="1">
      <alignment horizontal="right" vertical="center"/>
    </xf>
    <xf numFmtId="187" fontId="15" fillId="9" borderId="1" xfId="10" applyNumberFormat="1" applyFont="1" applyFill="1" applyBorder="1" applyAlignment="1">
      <alignment horizontal="right" vertical="center"/>
    </xf>
    <xf numFmtId="187" fontId="15" fillId="9" borderId="5" xfId="10" applyNumberFormat="1" applyFont="1" applyFill="1" applyBorder="1" applyAlignment="1">
      <alignment horizontal="right" vertical="center"/>
    </xf>
    <xf numFmtId="187" fontId="15" fillId="9" borderId="4" xfId="10" applyNumberFormat="1" applyFont="1" applyFill="1" applyBorder="1" applyAlignment="1">
      <alignment horizontal="right" vertical="center"/>
    </xf>
    <xf numFmtId="176" fontId="20" fillId="4" borderId="37" xfId="10" applyNumberFormat="1" applyFont="1" applyFill="1" applyBorder="1" applyAlignment="1">
      <alignment vertical="center"/>
    </xf>
    <xf numFmtId="176" fontId="27" fillId="0" borderId="36" xfId="10" applyNumberFormat="1" applyFont="1" applyFill="1" applyBorder="1" applyAlignment="1">
      <alignment vertical="center"/>
    </xf>
    <xf numFmtId="176" fontId="27" fillId="0" borderId="27" xfId="10" applyNumberFormat="1" applyFont="1" applyFill="1" applyBorder="1" applyAlignment="1">
      <alignment vertical="center"/>
    </xf>
    <xf numFmtId="176" fontId="27" fillId="0" borderId="38" xfId="1" applyNumberFormat="1" applyFont="1" applyFill="1" applyBorder="1" applyAlignment="1">
      <alignment vertical="center"/>
    </xf>
    <xf numFmtId="176" fontId="15" fillId="0" borderId="37" xfId="1" applyNumberFormat="1" applyFont="1" applyFill="1" applyBorder="1" applyAlignment="1">
      <alignment vertical="center"/>
    </xf>
    <xf numFmtId="176" fontId="35" fillId="0" borderId="13" xfId="10" applyNumberFormat="1" applyFont="1" applyFill="1" applyBorder="1" applyAlignment="1">
      <alignment vertical="center"/>
    </xf>
    <xf numFmtId="176" fontId="20" fillId="4" borderId="34" xfId="10" applyNumberFormat="1" applyFont="1" applyFill="1" applyBorder="1" applyAlignment="1">
      <alignment vertical="center"/>
    </xf>
    <xf numFmtId="176" fontId="20" fillId="0" borderId="38" xfId="10" applyNumberFormat="1" applyFont="1" applyFill="1" applyBorder="1" applyAlignment="1">
      <alignment vertical="center"/>
    </xf>
    <xf numFmtId="176" fontId="20" fillId="4" borderId="38" xfId="10" applyNumberFormat="1" applyFont="1" applyFill="1" applyBorder="1" applyAlignment="1">
      <alignment vertical="center"/>
    </xf>
    <xf numFmtId="176" fontId="20" fillId="4" borderId="38" xfId="10" applyNumberFormat="1" applyFont="1" applyFill="1" applyBorder="1" applyAlignment="1">
      <alignment horizontal="right" vertical="center"/>
    </xf>
    <xf numFmtId="176" fontId="25" fillId="0" borderId="38" xfId="10" applyNumberFormat="1" applyFont="1" applyFill="1" applyBorder="1" applyAlignment="1">
      <alignment horizontal="right" vertical="center"/>
    </xf>
    <xf numFmtId="176" fontId="24" fillId="0" borderId="36" xfId="10" applyNumberFormat="1" applyFont="1" applyFill="1" applyBorder="1" applyAlignment="1">
      <alignment horizontal="right" vertical="center"/>
    </xf>
    <xf numFmtId="176" fontId="27" fillId="0" borderId="30" xfId="10" applyNumberFormat="1" applyFont="1" applyFill="1" applyBorder="1" applyAlignment="1">
      <alignment vertical="center"/>
    </xf>
    <xf numFmtId="176" fontId="26" fillId="0" borderId="0" xfId="10" applyNumberFormat="1" applyFont="1" applyFill="1" applyAlignment="1">
      <alignment vertical="center"/>
    </xf>
    <xf numFmtId="187" fontId="16" fillId="9" borderId="1" xfId="10" applyNumberFormat="1" applyFont="1" applyFill="1" applyBorder="1" applyAlignment="1">
      <alignment horizontal="right" vertical="center"/>
    </xf>
    <xf numFmtId="187" fontId="16" fillId="9" borderId="5" xfId="10" applyNumberFormat="1" applyFont="1" applyFill="1" applyBorder="1" applyAlignment="1">
      <alignment horizontal="right" vertical="center"/>
    </xf>
    <xf numFmtId="187" fontId="16" fillId="9" borderId="8" xfId="10" applyNumberFormat="1" applyFont="1" applyFill="1" applyBorder="1" applyAlignment="1">
      <alignment horizontal="right" vertical="center"/>
    </xf>
    <xf numFmtId="187" fontId="16" fillId="9" borderId="22" xfId="10" applyNumberFormat="1" applyFont="1" applyFill="1" applyBorder="1" applyAlignment="1">
      <alignment horizontal="right" vertical="center"/>
    </xf>
    <xf numFmtId="187" fontId="16" fillId="9" borderId="6" xfId="10" applyNumberFormat="1" applyFont="1" applyFill="1" applyBorder="1" applyAlignment="1">
      <alignment horizontal="right" vertical="center"/>
    </xf>
    <xf numFmtId="187" fontId="16" fillId="9" borderId="2" xfId="10" applyNumberFormat="1" applyFont="1" applyFill="1" applyBorder="1" applyAlignment="1">
      <alignment horizontal="right" vertical="center"/>
    </xf>
    <xf numFmtId="187" fontId="16" fillId="9" borderId="41" xfId="10" applyNumberFormat="1" applyFont="1" applyFill="1" applyBorder="1" applyAlignment="1">
      <alignment horizontal="right" vertical="center"/>
    </xf>
    <xf numFmtId="0" fontId="7" fillId="0" borderId="4" xfId="5" applyFont="1" applyBorder="1" applyAlignment="1">
      <alignment horizontal="center" vertical="center"/>
    </xf>
    <xf numFmtId="0" fontId="7" fillId="0" borderId="0" xfId="5" applyFont="1" applyAlignment="1">
      <alignment horizontal="center" vertical="center"/>
    </xf>
    <xf numFmtId="41" fontId="12" fillId="3" borderId="4" xfId="6" applyNumberFormat="1" applyFont="1" applyFill="1" applyBorder="1" applyAlignment="1">
      <alignment horizontal="center" vertical="center" wrapText="1"/>
    </xf>
    <xf numFmtId="0" fontId="7" fillId="0" borderId="0" xfId="5" applyFont="1" applyFill="1">
      <alignment vertical="center"/>
    </xf>
    <xf numFmtId="176" fontId="12" fillId="0" borderId="4" xfId="6" applyNumberFormat="1" applyFont="1" applyFill="1" applyBorder="1" applyAlignment="1">
      <alignment vertical="center" shrinkToFit="1"/>
    </xf>
    <xf numFmtId="176" fontId="12" fillId="11" borderId="4" xfId="6" applyNumberFormat="1" applyFont="1" applyFill="1" applyBorder="1" applyAlignment="1">
      <alignment vertical="center" shrinkToFit="1"/>
    </xf>
    <xf numFmtId="176" fontId="42" fillId="11" borderId="4" xfId="5" applyNumberFormat="1" applyFont="1" applyFill="1" applyBorder="1">
      <alignment vertical="center"/>
    </xf>
    <xf numFmtId="176" fontId="11" fillId="0" borderId="4" xfId="6" applyNumberFormat="1" applyFont="1" applyBorder="1" applyAlignment="1">
      <alignment vertical="center" shrinkToFit="1"/>
    </xf>
    <xf numFmtId="176" fontId="11" fillId="2" borderId="4" xfId="6" applyNumberFormat="1" applyFont="1" applyFill="1" applyBorder="1" applyAlignment="1">
      <alignment vertical="center" wrapText="1"/>
    </xf>
    <xf numFmtId="176" fontId="11" fillId="0" borderId="4" xfId="6" applyNumberFormat="1" applyFont="1" applyFill="1" applyBorder="1" applyAlignment="1">
      <alignment vertical="center" wrapText="1"/>
    </xf>
    <xf numFmtId="176" fontId="12" fillId="2" borderId="4" xfId="6" applyNumberFormat="1" applyFont="1" applyFill="1" applyBorder="1" applyAlignment="1">
      <alignment vertical="center" wrapText="1"/>
    </xf>
    <xf numFmtId="41" fontId="12" fillId="12" borderId="4" xfId="6" applyNumberFormat="1" applyFont="1" applyFill="1" applyBorder="1" applyAlignment="1">
      <alignment horizontal="center" vertical="center" wrapText="1"/>
    </xf>
    <xf numFmtId="176" fontId="11" fillId="13" borderId="4" xfId="6" applyNumberFormat="1" applyFont="1" applyFill="1" applyBorder="1" applyAlignment="1">
      <alignment vertical="center" wrapText="1"/>
    </xf>
    <xf numFmtId="0" fontId="7" fillId="0" borderId="0" xfId="5" applyFont="1" applyFill="1" applyBorder="1">
      <alignment vertical="center"/>
    </xf>
    <xf numFmtId="41" fontId="7" fillId="0" borderId="0" xfId="5" applyNumberFormat="1" applyFont="1" applyFill="1" applyBorder="1">
      <alignment vertical="center"/>
    </xf>
    <xf numFmtId="0" fontId="8" fillId="0" borderId="0" xfId="5" applyFont="1" applyFill="1" applyBorder="1" applyAlignment="1">
      <alignment vertical="center"/>
    </xf>
    <xf numFmtId="0" fontId="42" fillId="0" borderId="0" xfId="5" applyFont="1" applyBorder="1" applyAlignment="1">
      <alignment horizontal="left" vertical="center"/>
    </xf>
    <xf numFmtId="0" fontId="47" fillId="0" borderId="0" xfId="0" applyFont="1" applyBorder="1" applyAlignment="1">
      <alignment horizontal="center" vertical="center" wrapText="1"/>
    </xf>
    <xf numFmtId="0" fontId="48" fillId="0" borderId="0" xfId="0" applyFont="1" applyBorder="1" applyAlignment="1">
      <alignment horizontal="center" vertical="center" wrapText="1"/>
    </xf>
    <xf numFmtId="0" fontId="47" fillId="0" borderId="0" xfId="0" applyFont="1" applyBorder="1" applyAlignment="1">
      <alignment vertical="center" wrapText="1"/>
    </xf>
    <xf numFmtId="0" fontId="42" fillId="0" borderId="0" xfId="5" applyFont="1" applyBorder="1" applyAlignment="1">
      <alignment vertical="center"/>
    </xf>
    <xf numFmtId="49" fontId="47" fillId="0" borderId="0" xfId="0" applyNumberFormat="1" applyFont="1" applyBorder="1" applyAlignment="1">
      <alignment vertical="center" wrapText="1"/>
    </xf>
    <xf numFmtId="0" fontId="11" fillId="0" borderId="0" xfId="3" applyNumberFormat="1" applyFont="1" applyAlignment="1">
      <alignment horizontal="center" vertical="center"/>
    </xf>
    <xf numFmtId="0" fontId="16" fillId="0" borderId="0" xfId="5" applyFont="1" applyAlignment="1">
      <alignment horizontal="center" vertical="center"/>
    </xf>
    <xf numFmtId="0" fontId="51" fillId="0" borderId="0" xfId="3" applyNumberFormat="1" applyFont="1" applyAlignment="1">
      <alignment horizontal="center" vertical="center"/>
    </xf>
    <xf numFmtId="0" fontId="16" fillId="0" borderId="4" xfId="5" applyFont="1" applyBorder="1" applyAlignment="1">
      <alignment horizontal="center" vertical="center"/>
    </xf>
    <xf numFmtId="0" fontId="11" fillId="0" borderId="4" xfId="3" applyNumberFormat="1" applyFont="1" applyFill="1" applyBorder="1" applyAlignment="1">
      <alignment horizontal="center" vertical="center" shrinkToFit="1"/>
    </xf>
    <xf numFmtId="176" fontId="7" fillId="0" borderId="4" xfId="5" applyNumberFormat="1" applyFont="1" applyBorder="1" applyAlignment="1">
      <alignment horizontal="right" vertical="center"/>
    </xf>
    <xf numFmtId="41" fontId="7" fillId="0" borderId="4" xfId="5" applyNumberFormat="1" applyFont="1" applyBorder="1" applyAlignment="1">
      <alignment horizontal="center" vertical="center"/>
    </xf>
    <xf numFmtId="0" fontId="16" fillId="0" borderId="0" xfId="124" applyFont="1" applyFill="1" applyBorder="1" applyAlignment="1">
      <alignment horizontal="left" vertical="center"/>
    </xf>
    <xf numFmtId="0" fontId="42" fillId="0" borderId="4" xfId="5" applyFont="1" applyBorder="1" applyAlignment="1">
      <alignment horizontal="center" vertical="center"/>
    </xf>
    <xf numFmtId="0" fontId="43" fillId="0" borderId="0" xfId="124" applyFont="1" applyFill="1" applyBorder="1" applyAlignment="1">
      <alignment horizontal="left" vertical="center"/>
    </xf>
    <xf numFmtId="194" fontId="43" fillId="0" borderId="0" xfId="124" applyNumberFormat="1" applyFont="1" applyFill="1" applyBorder="1" applyAlignment="1">
      <alignment horizontal="right" vertical="center"/>
    </xf>
    <xf numFmtId="195" fontId="7" fillId="0" borderId="4" xfId="5" applyNumberFormat="1" applyFont="1" applyBorder="1">
      <alignment vertical="center"/>
    </xf>
    <xf numFmtId="176" fontId="18" fillId="0" borderId="6" xfId="10" applyNumberFormat="1" applyFont="1" applyFill="1" applyBorder="1" applyAlignment="1">
      <alignment horizontal="right" vertical="center"/>
    </xf>
    <xf numFmtId="0" fontId="43" fillId="0" borderId="0" xfId="124" applyFont="1" applyFill="1" applyBorder="1" applyAlignment="1">
      <alignment horizontal="left" vertical="center" wrapText="1"/>
    </xf>
    <xf numFmtId="0" fontId="41" fillId="0" borderId="0" xfId="124" applyFont="1" applyFill="1" applyBorder="1" applyAlignment="1">
      <alignment horizontal="left" vertical="center"/>
    </xf>
    <xf numFmtId="0" fontId="16" fillId="0" borderId="0" xfId="124" applyFont="1" applyFill="1" applyBorder="1" applyAlignment="1">
      <alignment horizontal="left" vertical="center"/>
    </xf>
    <xf numFmtId="0" fontId="16" fillId="0" borderId="2" xfId="124" applyFont="1" applyFill="1" applyBorder="1" applyAlignment="1">
      <alignment horizontal="center" vertical="center"/>
    </xf>
    <xf numFmtId="0" fontId="16" fillId="0" borderId="8" xfId="124" applyFont="1" applyFill="1" applyBorder="1" applyAlignment="1">
      <alignment horizontal="left" vertical="center"/>
    </xf>
    <xf numFmtId="0" fontId="16" fillId="0" borderId="10" xfId="124" applyFont="1" applyFill="1" applyBorder="1" applyAlignment="1">
      <alignment horizontal="left" vertical="center"/>
    </xf>
    <xf numFmtId="194" fontId="16" fillId="0" borderId="4" xfId="124" applyNumberFormat="1" applyFont="1" applyFill="1" applyBorder="1" applyAlignment="1">
      <alignment horizontal="right" vertical="center"/>
    </xf>
    <xf numFmtId="194" fontId="43" fillId="0" borderId="0" xfId="124" applyNumberFormat="1" applyFont="1" applyFill="1" applyBorder="1" applyAlignment="1">
      <alignment horizontal="center" vertical="center"/>
    </xf>
    <xf numFmtId="194" fontId="16" fillId="0" borderId="8" xfId="124" applyNumberFormat="1" applyFont="1" applyFill="1" applyBorder="1" applyAlignment="1">
      <alignment horizontal="right" vertical="center"/>
    </xf>
    <xf numFmtId="194" fontId="16" fillId="0" borderId="9" xfId="124" applyNumberFormat="1" applyFont="1" applyFill="1" applyBorder="1" applyAlignment="1">
      <alignment horizontal="right" vertical="center"/>
    </xf>
    <xf numFmtId="194" fontId="16" fillId="0" borderId="10" xfId="124" applyNumberFormat="1" applyFont="1" applyFill="1" applyBorder="1" applyAlignment="1">
      <alignment horizontal="right" vertical="center"/>
    </xf>
    <xf numFmtId="0" fontId="16" fillId="0" borderId="57" xfId="8" applyFont="1" applyBorder="1" applyAlignment="1">
      <alignment horizontal="center" vertical="top" wrapText="1"/>
    </xf>
    <xf numFmtId="0" fontId="16" fillId="0" borderId="44" xfId="8" applyFont="1" applyBorder="1" applyAlignment="1">
      <alignment horizontal="center" vertical="top" wrapText="1"/>
    </xf>
    <xf numFmtId="0" fontId="16" fillId="0" borderId="20" xfId="8" applyFont="1" applyBorder="1" applyAlignment="1">
      <alignment horizontal="center" vertical="top" wrapText="1"/>
    </xf>
    <xf numFmtId="0" fontId="16" fillId="0" borderId="24" xfId="8" applyFont="1" applyBorder="1" applyAlignment="1">
      <alignment horizontal="center" vertical="top" wrapText="1"/>
    </xf>
    <xf numFmtId="0" fontId="16" fillId="0" borderId="1" xfId="8" applyFont="1" applyBorder="1" applyAlignment="1">
      <alignment horizontal="center" vertical="top" wrapText="1"/>
    </xf>
    <xf numFmtId="0" fontId="16" fillId="0" borderId="5" xfId="8" applyFont="1" applyBorder="1" applyAlignment="1">
      <alignment horizontal="center" vertical="top" wrapText="1"/>
    </xf>
    <xf numFmtId="0" fontId="24" fillId="0" borderId="16" xfId="11" applyFont="1" applyBorder="1" applyAlignment="1">
      <alignment horizontal="center" vertical="top" wrapText="1"/>
    </xf>
    <xf numFmtId="0" fontId="24" fillId="0" borderId="50" xfId="11" applyFont="1" applyBorder="1" applyAlignment="1">
      <alignment horizontal="center" vertical="top" wrapText="1"/>
    </xf>
    <xf numFmtId="0" fontId="24" fillId="0" borderId="18" xfId="11" applyFont="1" applyBorder="1" applyAlignment="1">
      <alignment horizontal="center" vertical="top" wrapText="1"/>
    </xf>
    <xf numFmtId="0" fontId="24" fillId="0" borderId="49" xfId="11" applyFont="1" applyBorder="1" applyAlignment="1">
      <alignment horizontal="center" vertical="top" wrapText="1"/>
    </xf>
    <xf numFmtId="0" fontId="24" fillId="0" borderId="1" xfId="11" applyFont="1" applyBorder="1" applyAlignment="1">
      <alignment horizontal="center" vertical="top" wrapText="1"/>
    </xf>
    <xf numFmtId="0" fontId="24" fillId="0" borderId="5" xfId="11" applyFont="1" applyBorder="1" applyAlignment="1">
      <alignment horizontal="center" vertical="top" wrapText="1"/>
    </xf>
    <xf numFmtId="0" fontId="24" fillId="0" borderId="14" xfId="11" applyFont="1" applyBorder="1" applyAlignment="1">
      <alignment horizontal="center" vertical="top" wrapText="1"/>
    </xf>
    <xf numFmtId="0" fontId="24" fillId="0" borderId="20" xfId="11" applyFont="1" applyBorder="1" applyAlignment="1">
      <alignment horizontal="center" vertical="top" wrapText="1"/>
    </xf>
    <xf numFmtId="0" fontId="24" fillId="0" borderId="35" xfId="11" applyFont="1" applyBorder="1" applyAlignment="1">
      <alignment horizontal="center" vertical="top" wrapText="1"/>
    </xf>
    <xf numFmtId="0" fontId="24" fillId="0" borderId="24" xfId="11" applyFont="1" applyBorder="1" applyAlignment="1">
      <alignment horizontal="center" vertical="top" wrapText="1"/>
    </xf>
    <xf numFmtId="0" fontId="18" fillId="0" borderId="20" xfId="8" applyFont="1" applyBorder="1" applyAlignment="1">
      <alignment horizontal="center" vertical="top" wrapText="1"/>
    </xf>
    <xf numFmtId="0" fontId="18" fillId="0" borderId="35" xfId="8" applyFont="1" applyBorder="1" applyAlignment="1">
      <alignment horizontal="center" vertical="top" wrapText="1"/>
    </xf>
    <xf numFmtId="0" fontId="18" fillId="0" borderId="24" xfId="8" applyFont="1" applyBorder="1" applyAlignment="1">
      <alignment horizontal="center" vertical="top" wrapText="1"/>
    </xf>
    <xf numFmtId="0" fontId="18" fillId="0" borderId="20" xfId="8" applyFont="1" applyFill="1" applyBorder="1" applyAlignment="1">
      <alignment horizontal="center" vertical="top" wrapText="1"/>
    </xf>
    <xf numFmtId="0" fontId="18" fillId="0" borderId="35" xfId="8" applyFont="1" applyFill="1" applyBorder="1" applyAlignment="1">
      <alignment horizontal="center" vertical="top" wrapText="1"/>
    </xf>
    <xf numFmtId="0" fontId="18" fillId="0" borderId="24" xfId="8" applyFont="1" applyFill="1" applyBorder="1" applyAlignment="1">
      <alignment horizontal="center" vertical="top" wrapText="1"/>
    </xf>
    <xf numFmtId="0" fontId="21" fillId="5" borderId="52" xfId="8" applyFont="1" applyFill="1" applyBorder="1" applyAlignment="1">
      <alignment horizontal="center" vertical="center"/>
    </xf>
    <xf numFmtId="0" fontId="21" fillId="5" borderId="2" xfId="8" applyFont="1" applyFill="1" applyBorder="1" applyAlignment="1">
      <alignment horizontal="center" vertical="center"/>
    </xf>
    <xf numFmtId="0" fontId="21" fillId="5" borderId="3" xfId="8" applyFont="1" applyFill="1" applyBorder="1" applyAlignment="1">
      <alignment horizontal="center" vertical="center"/>
    </xf>
    <xf numFmtId="0" fontId="19" fillId="0" borderId="4" xfId="8" applyFont="1" applyFill="1" applyBorder="1" applyAlignment="1">
      <alignment horizontal="center" vertical="center"/>
    </xf>
    <xf numFmtId="0" fontId="20" fillId="0" borderId="4" xfId="8" applyFont="1" applyFill="1" applyBorder="1" applyAlignment="1">
      <alignment horizontal="center" vertical="center" wrapText="1"/>
    </xf>
    <xf numFmtId="0" fontId="21" fillId="5" borderId="39" xfId="8" applyFont="1" applyFill="1" applyBorder="1" applyAlignment="1">
      <alignment horizontal="center" vertical="center"/>
    </xf>
    <xf numFmtId="0" fontId="21" fillId="5" borderId="9" xfId="8" applyFont="1" applyFill="1" applyBorder="1" applyAlignment="1">
      <alignment horizontal="center" vertical="center"/>
    </xf>
    <xf numFmtId="0" fontId="21" fillId="5" borderId="10" xfId="8" applyFont="1" applyFill="1" applyBorder="1" applyAlignment="1">
      <alignment horizontal="center" vertical="center"/>
    </xf>
    <xf numFmtId="0" fontId="19" fillId="0" borderId="23" xfId="8" applyFont="1" applyFill="1" applyBorder="1" applyAlignment="1">
      <alignment horizontal="center" vertical="center"/>
    </xf>
    <xf numFmtId="0" fontId="40" fillId="0" borderId="0" xfId="8" applyFont="1" applyAlignment="1">
      <alignment horizontal="center" vertical="center"/>
    </xf>
    <xf numFmtId="0" fontId="17" fillId="0" borderId="29" xfId="8" applyFont="1" applyBorder="1" applyAlignment="1">
      <alignment horizontal="right" vertical="center"/>
    </xf>
    <xf numFmtId="0" fontId="19" fillId="0" borderId="31" xfId="8" applyFont="1" applyFill="1" applyBorder="1" applyAlignment="1">
      <alignment horizontal="center" vertical="center"/>
    </xf>
    <xf numFmtId="0" fontId="19" fillId="0" borderId="32" xfId="8" applyFont="1" applyFill="1" applyBorder="1" applyAlignment="1">
      <alignment horizontal="center" vertical="center"/>
    </xf>
    <xf numFmtId="0" fontId="19" fillId="0" borderId="34" xfId="8" applyFont="1" applyFill="1" applyBorder="1" applyAlignment="1">
      <alignment horizontal="center" vertical="center"/>
    </xf>
    <xf numFmtId="0" fontId="19" fillId="0" borderId="22" xfId="8" applyFont="1" applyFill="1" applyBorder="1" applyAlignment="1">
      <alignment horizontal="center" vertical="center" wrapText="1"/>
    </xf>
    <xf numFmtId="0" fontId="19" fillId="0" borderId="8" xfId="8" applyFont="1" applyFill="1" applyBorder="1" applyAlignment="1">
      <alignment horizontal="center" vertical="center"/>
    </xf>
    <xf numFmtId="0" fontId="19" fillId="0" borderId="22" xfId="8" applyFont="1" applyFill="1" applyBorder="1" applyAlignment="1">
      <alignment horizontal="center" vertical="center"/>
    </xf>
    <xf numFmtId="0" fontId="19" fillId="0" borderId="1" xfId="8" applyFont="1" applyFill="1" applyBorder="1" applyAlignment="1">
      <alignment horizontal="center" vertical="center"/>
    </xf>
    <xf numFmtId="0" fontId="19" fillId="0" borderId="5" xfId="8" applyFont="1" applyFill="1" applyBorder="1" applyAlignment="1">
      <alignment horizontal="center" vertical="center"/>
    </xf>
    <xf numFmtId="0" fontId="27" fillId="4" borderId="39" xfId="10" applyFont="1" applyFill="1" applyBorder="1" applyAlignment="1">
      <alignment horizontal="left" vertical="center"/>
    </xf>
    <xf numFmtId="0" fontId="27" fillId="4" borderId="9" xfId="10" applyFont="1" applyFill="1" applyBorder="1" applyAlignment="1">
      <alignment horizontal="left" vertical="center"/>
    </xf>
    <xf numFmtId="0" fontId="27" fillId="4" borderId="7" xfId="10" applyFont="1" applyFill="1" applyBorder="1" applyAlignment="1">
      <alignment horizontal="left" vertical="center"/>
    </xf>
    <xf numFmtId="0" fontId="27" fillId="0" borderId="8" xfId="10" applyFont="1" applyFill="1" applyBorder="1" applyAlignment="1">
      <alignment horizontal="left" vertical="center" wrapText="1"/>
    </xf>
    <xf numFmtId="0" fontId="27" fillId="0" borderId="10" xfId="10" applyFont="1" applyFill="1" applyBorder="1" applyAlignment="1">
      <alignment horizontal="left" vertical="center" wrapText="1"/>
    </xf>
    <xf numFmtId="3" fontId="25" fillId="0" borderId="29" xfId="10" applyNumberFormat="1" applyFont="1" applyFill="1" applyBorder="1" applyAlignment="1">
      <alignment horizontal="right" vertical="center"/>
    </xf>
    <xf numFmtId="0" fontId="40" fillId="0" borderId="0" xfId="12" applyFont="1" applyAlignment="1">
      <alignment horizontal="center" vertical="center"/>
    </xf>
    <xf numFmtId="0" fontId="27" fillId="0" borderId="1" xfId="10" applyFont="1" applyFill="1" applyBorder="1" applyAlignment="1">
      <alignment horizontal="left" vertical="center" wrapText="1"/>
    </xf>
    <xf numFmtId="0" fontId="27" fillId="0" borderId="14" xfId="10" applyFont="1" applyFill="1" applyBorder="1" applyAlignment="1">
      <alignment horizontal="left" vertical="center" wrapText="1"/>
    </xf>
    <xf numFmtId="0" fontId="27" fillId="4" borderId="22" xfId="10" applyFont="1" applyFill="1" applyBorder="1" applyAlignment="1">
      <alignment horizontal="left" vertical="center"/>
    </xf>
    <xf numFmtId="0" fontId="27" fillId="4" borderId="4" xfId="10" applyFont="1" applyFill="1" applyBorder="1" applyAlignment="1">
      <alignment horizontal="left" vertical="center"/>
    </xf>
    <xf numFmtId="0" fontId="27" fillId="0" borderId="8" xfId="10" applyFont="1" applyFill="1" applyBorder="1" applyAlignment="1">
      <alignment horizontal="left" vertical="center"/>
    </xf>
    <xf numFmtId="0" fontId="27" fillId="0" borderId="10" xfId="10" applyFont="1" applyFill="1" applyBorder="1" applyAlignment="1">
      <alignment horizontal="left" vertical="center"/>
    </xf>
    <xf numFmtId="0" fontId="27" fillId="4" borderId="10" xfId="10" applyFont="1" applyFill="1" applyBorder="1" applyAlignment="1">
      <alignment horizontal="left" vertical="center"/>
    </xf>
    <xf numFmtId="0" fontId="29" fillId="6" borderId="31" xfId="10" applyFont="1" applyFill="1" applyBorder="1" applyAlignment="1">
      <alignment horizontal="center" vertical="center"/>
    </xf>
    <xf numFmtId="0" fontId="29" fillId="6" borderId="32" xfId="10" applyFont="1" applyFill="1" applyBorder="1" applyAlignment="1">
      <alignment horizontal="center" vertical="center"/>
    </xf>
    <xf numFmtId="0" fontId="29" fillId="6" borderId="34" xfId="10" applyFont="1" applyFill="1" applyBorder="1" applyAlignment="1">
      <alignment horizontal="center" vertical="center"/>
    </xf>
    <xf numFmtId="0" fontId="20" fillId="6" borderId="18" xfId="10" applyFont="1" applyFill="1" applyBorder="1" applyAlignment="1">
      <alignment horizontal="center" vertical="center"/>
    </xf>
    <xf numFmtId="0" fontId="20" fillId="6" borderId="33" xfId="10" applyFont="1" applyFill="1" applyBorder="1" applyAlignment="1">
      <alignment horizontal="center" vertical="center"/>
    </xf>
    <xf numFmtId="0" fontId="20" fillId="6" borderId="16" xfId="10" applyFont="1" applyFill="1" applyBorder="1" applyAlignment="1">
      <alignment horizontal="center" vertical="center"/>
    </xf>
    <xf numFmtId="0" fontId="20" fillId="6" borderId="17" xfId="10" applyFont="1" applyFill="1" applyBorder="1" applyAlignment="1">
      <alignment horizontal="center" vertical="center"/>
    </xf>
    <xf numFmtId="0" fontId="20" fillId="6" borderId="19" xfId="10" applyFont="1" applyFill="1" applyBorder="1" applyAlignment="1">
      <alignment horizontal="center" vertical="center"/>
    </xf>
    <xf numFmtId="0" fontId="20" fillId="6" borderId="20" xfId="10" applyFont="1" applyFill="1" applyBorder="1" applyAlignment="1">
      <alignment horizontal="center" vertical="center"/>
    </xf>
    <xf numFmtId="0" fontId="20" fillId="6" borderId="3" xfId="10" applyFont="1" applyFill="1" applyBorder="1" applyAlignment="1">
      <alignment horizontal="center" vertical="center"/>
    </xf>
    <xf numFmtId="0" fontId="20" fillId="6" borderId="1" xfId="10" applyFont="1" applyFill="1" applyBorder="1" applyAlignment="1">
      <alignment horizontal="center" vertical="center"/>
    </xf>
    <xf numFmtId="0" fontId="20" fillId="6" borderId="11" xfId="10" applyFont="1" applyFill="1" applyBorder="1" applyAlignment="1">
      <alignment horizontal="center" vertical="center"/>
    </xf>
    <xf numFmtId="0" fontId="20" fillId="6" borderId="21" xfId="10" applyFont="1" applyFill="1" applyBorder="1" applyAlignment="1">
      <alignment horizontal="center" vertical="center"/>
    </xf>
    <xf numFmtId="0" fontId="19" fillId="5" borderId="53" xfId="10" applyFont="1" applyFill="1" applyBorder="1" applyAlignment="1">
      <alignment horizontal="center" vertical="center"/>
    </xf>
    <xf numFmtId="0" fontId="19" fillId="5" borderId="41" xfId="10" applyFont="1" applyFill="1" applyBorder="1" applyAlignment="1">
      <alignment horizontal="center" vertical="center"/>
    </xf>
    <xf numFmtId="0" fontId="19" fillId="5" borderId="54" xfId="10" applyFont="1" applyFill="1" applyBorder="1" applyAlignment="1">
      <alignment horizontal="center" vertical="center"/>
    </xf>
    <xf numFmtId="188" fontId="20" fillId="5" borderId="41" xfId="10" applyNumberFormat="1" applyFont="1" applyFill="1" applyBorder="1" applyAlignment="1">
      <alignment horizontal="right" vertical="center"/>
    </xf>
    <xf numFmtId="188" fontId="20" fillId="5" borderId="42" xfId="10" applyNumberFormat="1" applyFont="1" applyFill="1" applyBorder="1" applyAlignment="1">
      <alignment horizontal="right" vertical="center"/>
    </xf>
    <xf numFmtId="0" fontId="27" fillId="4" borderId="31" xfId="10" applyFont="1" applyFill="1" applyBorder="1" applyAlignment="1">
      <alignment horizontal="left" vertical="center"/>
    </xf>
    <xf numFmtId="0" fontId="27" fillId="4" borderId="32" xfId="10" applyFont="1" applyFill="1" applyBorder="1" applyAlignment="1">
      <alignment horizontal="left" vertical="center"/>
    </xf>
    <xf numFmtId="0" fontId="27" fillId="4" borderId="33" xfId="10" applyFont="1" applyFill="1" applyBorder="1" applyAlignment="1">
      <alignment horizontal="left" vertical="center"/>
    </xf>
    <xf numFmtId="0" fontId="28" fillId="6" borderId="16" xfId="10" applyFont="1" applyFill="1" applyBorder="1" applyAlignment="1">
      <alignment horizontal="center" vertical="center" wrapText="1"/>
    </xf>
    <xf numFmtId="0" fontId="28" fillId="6" borderId="1" xfId="10" applyFont="1" applyFill="1" applyBorder="1" applyAlignment="1">
      <alignment horizontal="center" vertical="center" wrapText="1"/>
    </xf>
    <xf numFmtId="0" fontId="20" fillId="6" borderId="34" xfId="10" applyFont="1" applyFill="1" applyBorder="1" applyAlignment="1">
      <alignment horizontal="center" vertical="center"/>
    </xf>
    <xf numFmtId="0" fontId="27" fillId="7" borderId="8" xfId="10" applyFont="1" applyFill="1" applyBorder="1" applyAlignment="1">
      <alignment horizontal="left" vertical="center" wrapText="1"/>
    </xf>
    <xf numFmtId="0" fontId="27" fillId="7" borderId="10" xfId="10" applyFont="1" applyFill="1" applyBorder="1" applyAlignment="1">
      <alignment horizontal="left" vertical="center" wrapText="1"/>
    </xf>
    <xf numFmtId="0" fontId="27" fillId="4" borderId="6" xfId="10" applyFont="1" applyFill="1" applyBorder="1" applyAlignment="1">
      <alignment horizontal="left" vertical="center"/>
    </xf>
    <xf numFmtId="0" fontId="27" fillId="7" borderId="9" xfId="10" applyFont="1" applyFill="1" applyBorder="1" applyAlignment="1">
      <alignment horizontal="left" vertical="center"/>
    </xf>
    <xf numFmtId="0" fontId="27" fillId="7" borderId="10" xfId="10" applyFont="1" applyFill="1" applyBorder="1" applyAlignment="1">
      <alignment horizontal="left" vertical="center"/>
    </xf>
    <xf numFmtId="0" fontId="27" fillId="4" borderId="43" xfId="10" applyFont="1" applyFill="1" applyBorder="1" applyAlignment="1">
      <alignment horizontal="left" vertical="center"/>
    </xf>
    <xf numFmtId="0" fontId="27" fillId="7" borderId="8" xfId="10" applyFont="1" applyFill="1" applyBorder="1" applyAlignment="1">
      <alignment horizontal="left" vertical="center"/>
    </xf>
    <xf numFmtId="0" fontId="28" fillId="6" borderId="4" xfId="10" applyFont="1" applyFill="1" applyBorder="1" applyAlignment="1">
      <alignment horizontal="center" vertical="center" wrapText="1"/>
    </xf>
    <xf numFmtId="0" fontId="20" fillId="6" borderId="22" xfId="10" applyFont="1" applyFill="1" applyBorder="1" applyAlignment="1">
      <alignment horizontal="center" vertical="center"/>
    </xf>
    <xf numFmtId="0" fontId="20" fillId="6" borderId="10" xfId="10" applyFont="1" applyFill="1" applyBorder="1" applyAlignment="1">
      <alignment horizontal="center" vertical="center"/>
    </xf>
    <xf numFmtId="0" fontId="20" fillId="6" borderId="4" xfId="10" applyFont="1" applyFill="1" applyBorder="1" applyAlignment="1">
      <alignment horizontal="center" vertical="center"/>
    </xf>
    <xf numFmtId="0" fontId="20" fillId="6" borderId="23" xfId="10" applyFont="1" applyFill="1" applyBorder="1" applyAlignment="1">
      <alignment horizontal="center" vertical="center"/>
    </xf>
    <xf numFmtId="0" fontId="27" fillId="7" borderId="7" xfId="10" applyFont="1" applyFill="1" applyBorder="1" applyAlignment="1">
      <alignment horizontal="left" vertical="center"/>
    </xf>
    <xf numFmtId="0" fontId="47" fillId="0" borderId="4" xfId="0" applyFont="1" applyBorder="1" applyAlignment="1">
      <alignment horizontal="center" vertical="center" wrapText="1"/>
    </xf>
    <xf numFmtId="0" fontId="6" fillId="0" borderId="0" xfId="3" applyNumberFormat="1" applyFont="1" applyAlignment="1">
      <alignment horizontal="center" vertical="center"/>
    </xf>
    <xf numFmtId="41" fontId="12" fillId="3" borderId="8" xfId="6" applyNumberFormat="1" applyFont="1" applyFill="1" applyBorder="1" applyAlignment="1">
      <alignment horizontal="center" vertical="center" wrapText="1"/>
    </xf>
    <xf numFmtId="41" fontId="12" fillId="3" borderId="9" xfId="6" applyNumberFormat="1" applyFont="1" applyFill="1" applyBorder="1" applyAlignment="1">
      <alignment horizontal="center" vertical="center" wrapText="1"/>
    </xf>
    <xf numFmtId="41" fontId="12" fillId="3" borderId="10" xfId="6" applyNumberFormat="1" applyFont="1" applyFill="1" applyBorder="1" applyAlignment="1">
      <alignment horizontal="center" vertical="center" wrapText="1"/>
    </xf>
    <xf numFmtId="0" fontId="49" fillId="11" borderId="4" xfId="5" applyFont="1" applyFill="1" applyBorder="1" applyAlignment="1">
      <alignment horizontal="center" vertical="center"/>
    </xf>
    <xf numFmtId="0" fontId="50" fillId="11" borderId="8" xfId="3" applyNumberFormat="1" applyFont="1" applyFill="1" applyBorder="1" applyAlignment="1">
      <alignment horizontal="center" vertical="center" shrinkToFit="1"/>
    </xf>
    <xf numFmtId="0" fontId="50" fillId="11" borderId="9" xfId="3" applyNumberFormat="1" applyFont="1" applyFill="1" applyBorder="1" applyAlignment="1">
      <alignment horizontal="center" vertical="center" shrinkToFit="1"/>
    </xf>
    <xf numFmtId="0" fontId="50" fillId="11" borderId="10" xfId="3" applyNumberFormat="1" applyFont="1" applyFill="1" applyBorder="1" applyAlignment="1">
      <alignment horizontal="center" vertical="center" shrinkToFit="1"/>
    </xf>
    <xf numFmtId="0" fontId="50" fillId="11" borderId="8" xfId="5" applyNumberFormat="1" applyFont="1" applyFill="1" applyBorder="1" applyAlignment="1">
      <alignment horizontal="center" vertical="center"/>
    </xf>
    <xf numFmtId="0" fontId="50" fillId="11" borderId="9" xfId="5" applyNumberFormat="1" applyFont="1" applyFill="1" applyBorder="1" applyAlignment="1">
      <alignment horizontal="center" vertical="center"/>
    </xf>
    <xf numFmtId="0" fontId="50" fillId="11" borderId="10" xfId="5" applyNumberFormat="1" applyFont="1" applyFill="1" applyBorder="1" applyAlignment="1">
      <alignment horizontal="center" vertical="center"/>
    </xf>
    <xf numFmtId="0" fontId="49" fillId="11" borderId="8" xfId="5" applyFont="1" applyFill="1" applyBorder="1" applyAlignment="1">
      <alignment horizontal="center" vertical="center"/>
    </xf>
    <xf numFmtId="0" fontId="49" fillId="11" borderId="9" xfId="5" applyFont="1" applyFill="1" applyBorder="1" applyAlignment="1">
      <alignment horizontal="center" vertical="center"/>
    </xf>
    <xf numFmtId="0" fontId="49" fillId="11" borderId="10" xfId="5" applyFont="1" applyFill="1" applyBorder="1" applyAlignment="1">
      <alignment horizontal="center" vertical="center"/>
    </xf>
    <xf numFmtId="0" fontId="12" fillId="10" borderId="4" xfId="3" applyNumberFormat="1" applyFont="1" applyFill="1" applyBorder="1" applyAlignment="1">
      <alignment horizontal="center" vertical="center"/>
    </xf>
    <xf numFmtId="0" fontId="12" fillId="10" borderId="4" xfId="3" applyNumberFormat="1" applyFont="1" applyFill="1" applyBorder="1" applyAlignment="1">
      <alignment horizontal="center" vertical="center" wrapText="1"/>
    </xf>
    <xf numFmtId="0" fontId="12" fillId="3" borderId="4" xfId="3" applyNumberFormat="1" applyFont="1" applyFill="1" applyBorder="1" applyAlignment="1">
      <alignment horizontal="center" vertical="center"/>
    </xf>
    <xf numFmtId="41" fontId="12" fillId="3" borderId="4" xfId="6" applyNumberFormat="1" applyFont="1" applyFill="1" applyBorder="1" applyAlignment="1">
      <alignment horizontal="center" vertical="center" wrapText="1"/>
    </xf>
    <xf numFmtId="0" fontId="12" fillId="3" borderId="4" xfId="3" applyNumberFormat="1" applyFont="1" applyFill="1" applyBorder="1" applyAlignment="1">
      <alignment horizontal="center" vertical="center" wrapText="1"/>
    </xf>
    <xf numFmtId="49" fontId="47" fillId="0" borderId="59" xfId="0" applyNumberFormat="1" applyFont="1" applyBorder="1" applyAlignment="1">
      <alignment horizontal="center" vertical="center" wrapText="1"/>
    </xf>
    <xf numFmtId="49" fontId="47" fillId="0" borderId="60" xfId="0" applyNumberFormat="1" applyFont="1" applyBorder="1" applyAlignment="1">
      <alignment horizontal="center" vertical="center" wrapText="1"/>
    </xf>
    <xf numFmtId="0" fontId="42" fillId="0" borderId="4" xfId="5" applyFont="1" applyBorder="1" applyAlignment="1">
      <alignment horizontal="center" vertical="center"/>
    </xf>
    <xf numFmtId="0" fontId="47" fillId="0" borderId="63" xfId="0" applyFont="1" applyBorder="1" applyAlignment="1">
      <alignment horizontal="center" vertical="center" wrapText="1"/>
    </xf>
    <xf numFmtId="0" fontId="47" fillId="0" borderId="62" xfId="0" applyFont="1" applyBorder="1" applyAlignment="1">
      <alignment horizontal="center" vertical="center" wrapText="1"/>
    </xf>
    <xf numFmtId="0" fontId="47" fillId="0" borderId="61" xfId="0" applyFont="1" applyBorder="1" applyAlignment="1">
      <alignment horizontal="center" vertical="center" wrapText="1"/>
    </xf>
    <xf numFmtId="0" fontId="42" fillId="10" borderId="4" xfId="5" applyFont="1" applyFill="1" applyBorder="1" applyAlignment="1">
      <alignment horizontal="center" vertical="center"/>
    </xf>
    <xf numFmtId="0" fontId="47" fillId="0" borderId="59" xfId="0" applyFont="1" applyBorder="1" applyAlignment="1">
      <alignment horizontal="center" vertical="center" wrapText="1"/>
    </xf>
    <xf numFmtId="0" fontId="47" fillId="0" borderId="60" xfId="0" applyFont="1" applyBorder="1" applyAlignment="1">
      <alignment horizontal="center" vertical="center" wrapText="1"/>
    </xf>
  </cellXfs>
  <cellStyles count="154">
    <cellStyle name="쉼표 [0]" xfId="1" builtinId="6"/>
    <cellStyle name="쉼표 [0] 2" xfId="4"/>
    <cellStyle name="쉼표 [0] 2 2" xfId="7"/>
    <cellStyle name="쉼표 [0] 3" xfId="6"/>
    <cellStyle name="쉼표 [0] 3 2" xfId="9"/>
    <cellStyle name="쉼표 [0] 3 3" xfId="15"/>
    <cellStyle name="쉼표 [0] 3 4" xfId="16"/>
    <cellStyle name="쉼표 [0] 3 5" xfId="17"/>
    <cellStyle name="쉼표 [0] 3 6" xfId="18"/>
    <cellStyle name="쉼표 [0] 3 7" xfId="19"/>
    <cellStyle name="쉼표 [0] 3 8" xfId="20"/>
    <cellStyle name="쉼표 [0] 3 9" xfId="21"/>
    <cellStyle name="쉼표 [0] 4" xfId="13"/>
    <cellStyle name="쉼표 [0] 4 2" xfId="22"/>
    <cellStyle name="쉼표 [0] 4 2 2" xfId="23"/>
    <cellStyle name="쉼표 [0] 4 2 3" xfId="24"/>
    <cellStyle name="쉼표 [0] 4 3" xfId="25"/>
    <cellStyle name="쉼표 [0] 4 4" xfId="26"/>
    <cellStyle name="쉼표 [0] 4 5" xfId="27"/>
    <cellStyle name="쉼표 [0] 4 6" xfId="28"/>
    <cellStyle name="쉼표 [0] 4 7" xfId="29"/>
    <cellStyle name="쉼표 [0] 4 8" xfId="30"/>
    <cellStyle name="쉼표 [0] 5" xfId="14"/>
    <cellStyle name="표준" xfId="0" builtinId="0"/>
    <cellStyle name="표준 15" xfId="10"/>
    <cellStyle name="표준 15 2" xfId="31"/>
    <cellStyle name="표준 2" xfId="5"/>
    <cellStyle name="표준 2 10" xfId="32"/>
    <cellStyle name="표준 2 11" xfId="33"/>
    <cellStyle name="표준 2 12" xfId="34"/>
    <cellStyle name="표준 2 2" xfId="35"/>
    <cellStyle name="표준 2 2 10" xfId="36"/>
    <cellStyle name="표준 2 2 2" xfId="37"/>
    <cellStyle name="표준 2 2 3" xfId="38"/>
    <cellStyle name="표준 2 2 4" xfId="39"/>
    <cellStyle name="표준 2 2 5" xfId="40"/>
    <cellStyle name="표준 2 2 6" xfId="41"/>
    <cellStyle name="표준 2 2 7" xfId="42"/>
    <cellStyle name="표준 2 2 8" xfId="43"/>
    <cellStyle name="표준 2 2 9" xfId="44"/>
    <cellStyle name="표준 2 3" xfId="3"/>
    <cellStyle name="표준 2 3 2" xfId="45"/>
    <cellStyle name="표준 2 3 3" xfId="46"/>
    <cellStyle name="표준 2 3 4" xfId="47"/>
    <cellStyle name="표준 2 3 5" xfId="48"/>
    <cellStyle name="표준 2 3 6" xfId="49"/>
    <cellStyle name="표준 2 3 7" xfId="50"/>
    <cellStyle name="표준 2 3 8" xfId="51"/>
    <cellStyle name="표준 2 3 9" xfId="52"/>
    <cellStyle name="표준 2 4" xfId="53"/>
    <cellStyle name="표준 2 5" xfId="54"/>
    <cellStyle name="표준 2 6" xfId="55"/>
    <cellStyle name="표준 2 7" xfId="56"/>
    <cellStyle name="표준 2 8" xfId="57"/>
    <cellStyle name="표준 2 9" xfId="58"/>
    <cellStyle name="표준 3" xfId="59"/>
    <cellStyle name="표준 3 10" xfId="60"/>
    <cellStyle name="표준 3 11" xfId="61"/>
    <cellStyle name="표준 3 12" xfId="62"/>
    <cellStyle name="표준 3 13" xfId="63"/>
    <cellStyle name="표준 3 14" xfId="11"/>
    <cellStyle name="표준 3 14 2" xfId="64"/>
    <cellStyle name="표준 3 2" xfId="65"/>
    <cellStyle name="표준 3 2 10" xfId="66"/>
    <cellStyle name="표준 3 2 11" xfId="67"/>
    <cellStyle name="표준 3 2 12" xfId="68"/>
    <cellStyle name="표준 3 2 2" xfId="69"/>
    <cellStyle name="표준 3 2 2 10" xfId="70"/>
    <cellStyle name="표준 3 2 2 2" xfId="71"/>
    <cellStyle name="표준 3 2 2 3" xfId="72"/>
    <cellStyle name="표준 3 2 2 4" xfId="73"/>
    <cellStyle name="표준 3 2 2 5" xfId="74"/>
    <cellStyle name="표준 3 2 2 6" xfId="75"/>
    <cellStyle name="표준 3 2 2 7" xfId="76"/>
    <cellStyle name="표준 3 2 2 8" xfId="77"/>
    <cellStyle name="표준 3 2 2 9" xfId="78"/>
    <cellStyle name="표준 3 2 3" xfId="79"/>
    <cellStyle name="표준 3 2 3 10" xfId="80"/>
    <cellStyle name="표준 3 2 3 2" xfId="81"/>
    <cellStyle name="표준 3 2 3 3" xfId="82"/>
    <cellStyle name="표준 3 2 3 4" xfId="83"/>
    <cellStyle name="표준 3 2 3 5" xfId="84"/>
    <cellStyle name="표준 3 2 3 6" xfId="85"/>
    <cellStyle name="표준 3 2 3 7" xfId="86"/>
    <cellStyle name="표준 3 2 3 8" xfId="87"/>
    <cellStyle name="표준 3 2 3 9" xfId="88"/>
    <cellStyle name="표준 3 2 4" xfId="89"/>
    <cellStyle name="표준 3 2 5" xfId="90"/>
    <cellStyle name="표준 3 2 6" xfId="91"/>
    <cellStyle name="표준 3 2 7" xfId="92"/>
    <cellStyle name="표준 3 2 8" xfId="93"/>
    <cellStyle name="표준 3 2 9" xfId="94"/>
    <cellStyle name="표준 3 3" xfId="95"/>
    <cellStyle name="표준 3 3 10" xfId="96"/>
    <cellStyle name="표준 3 3 2" xfId="97"/>
    <cellStyle name="표준 3 3 3" xfId="98"/>
    <cellStyle name="표준 3 3 4" xfId="99"/>
    <cellStyle name="표준 3 3 5" xfId="100"/>
    <cellStyle name="표준 3 3 6" xfId="101"/>
    <cellStyle name="표준 3 3 7" xfId="102"/>
    <cellStyle name="표준 3 3 8" xfId="103"/>
    <cellStyle name="표준 3 3 9" xfId="104"/>
    <cellStyle name="표준 3 4" xfId="105"/>
    <cellStyle name="표준 3 4 10" xfId="106"/>
    <cellStyle name="표준 3 4 2" xfId="107"/>
    <cellStyle name="표준 3 4 3" xfId="108"/>
    <cellStyle name="표준 3 4 4" xfId="109"/>
    <cellStyle name="표준 3 4 5" xfId="110"/>
    <cellStyle name="표준 3 4 6" xfId="111"/>
    <cellStyle name="표준 3 4 7" xfId="112"/>
    <cellStyle name="표준 3 4 8" xfId="113"/>
    <cellStyle name="표준 3 4 9" xfId="114"/>
    <cellStyle name="표준 3 5" xfId="115"/>
    <cellStyle name="표준 3 6" xfId="116"/>
    <cellStyle name="표준 3 7" xfId="117"/>
    <cellStyle name="표준 3 8" xfId="118"/>
    <cellStyle name="표준 3 9" xfId="119"/>
    <cellStyle name="표준 4" xfId="8"/>
    <cellStyle name="표준 4 10" xfId="120"/>
    <cellStyle name="표준 4 11" xfId="121"/>
    <cellStyle name="표준 4 12" xfId="122"/>
    <cellStyle name="표준 4 13" xfId="123"/>
    <cellStyle name="표준 4 14" xfId="124"/>
    <cellStyle name="표준 4 14 2" xfId="125"/>
    <cellStyle name="표준 4 15" xfId="126"/>
    <cellStyle name="표준 4 16" xfId="127"/>
    <cellStyle name="표준 4 17" xfId="128"/>
    <cellStyle name="표준 4 18" xfId="129"/>
    <cellStyle name="표준 4 2" xfId="2"/>
    <cellStyle name="표준 4 3" xfId="130"/>
    <cellStyle name="표준 4 4" xfId="131"/>
    <cellStyle name="표준 4 5" xfId="132"/>
    <cellStyle name="표준 4 6" xfId="133"/>
    <cellStyle name="표준 4 7" xfId="134"/>
    <cellStyle name="표준 4 8" xfId="135"/>
    <cellStyle name="표준 4 9" xfId="136"/>
    <cellStyle name="표준 5" xfId="12"/>
    <cellStyle name="표준 5 10" xfId="137"/>
    <cellStyle name="표준 5 10 2" xfId="138"/>
    <cellStyle name="표준 5 10 3" xfId="139"/>
    <cellStyle name="표준 5 11" xfId="140"/>
    <cellStyle name="표준 5 12" xfId="141"/>
    <cellStyle name="표준 5 13" xfId="142"/>
    <cellStyle name="표준 5 14" xfId="143"/>
    <cellStyle name="표준 5 15" xfId="144"/>
    <cellStyle name="표준 5 16" xfId="145"/>
    <cellStyle name="표준 5 2" xfId="146"/>
    <cellStyle name="표준 5 3" xfId="147"/>
    <cellStyle name="표준 5 4" xfId="148"/>
    <cellStyle name="표준 5 5" xfId="149"/>
    <cellStyle name="표준 5 6" xfId="150"/>
    <cellStyle name="표준 5 7" xfId="151"/>
    <cellStyle name="표준 5 8" xfId="152"/>
    <cellStyle name="표준 5 9" xfId="153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eyoungmi/AppData/Roaming/Microsoft/Excel/&#44553;&#50668;&#45824;&#51109;,&#44553;&#50668;&#47749;&#49464;&#54364;_&#51088;&#46041;&#49436;&#49885;%20(version%2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사원정보"/>
      <sheetName val="급여입력"/>
      <sheetName val="급여대장"/>
      <sheetName val="급여명세서"/>
      <sheetName val="갑근세2015 "/>
      <sheetName val="국민연금 "/>
      <sheetName val="건강보험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C6">
            <v>1</v>
          </cell>
          <cell r="D6">
            <v>2</v>
          </cell>
          <cell r="E6">
            <v>3</v>
          </cell>
          <cell r="F6">
            <v>4</v>
          </cell>
          <cell r="G6">
            <v>5</v>
          </cell>
          <cell r="H6">
            <v>6</v>
          </cell>
          <cell r="I6">
            <v>7</v>
          </cell>
          <cell r="J6">
            <v>8</v>
          </cell>
          <cell r="K6">
            <v>9</v>
          </cell>
          <cell r="L6">
            <v>10</v>
          </cell>
          <cell r="M6">
            <v>11</v>
          </cell>
        </row>
        <row r="8">
          <cell r="A8">
            <v>0</v>
          </cell>
          <cell r="B8">
            <v>770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>
            <v>770</v>
          </cell>
          <cell r="B9">
            <v>775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>
            <v>775</v>
          </cell>
          <cell r="B10">
            <v>780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A11">
            <v>780</v>
          </cell>
          <cell r="B11">
            <v>785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A12">
            <v>785</v>
          </cell>
          <cell r="B12">
            <v>790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>
            <v>790</v>
          </cell>
          <cell r="B13">
            <v>795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>
            <v>795</v>
          </cell>
          <cell r="B14">
            <v>800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>
            <v>800</v>
          </cell>
          <cell r="B15">
            <v>805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>
            <v>805</v>
          </cell>
          <cell r="B16">
            <v>810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>
            <v>810</v>
          </cell>
          <cell r="B17">
            <v>815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>
            <v>815</v>
          </cell>
          <cell r="B18">
            <v>820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A19">
            <v>820</v>
          </cell>
          <cell r="B19">
            <v>825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A20">
            <v>825</v>
          </cell>
          <cell r="B20">
            <v>830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A21">
            <v>830</v>
          </cell>
          <cell r="B21">
            <v>835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A22">
            <v>835</v>
          </cell>
          <cell r="B22">
            <v>840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>
            <v>840</v>
          </cell>
          <cell r="B23">
            <v>845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A24">
            <v>845</v>
          </cell>
          <cell r="B24">
            <v>850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A25">
            <v>850</v>
          </cell>
          <cell r="B25">
            <v>855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A26">
            <v>855</v>
          </cell>
          <cell r="B26">
            <v>860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>
            <v>860</v>
          </cell>
          <cell r="B27">
            <v>865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>
            <v>865</v>
          </cell>
          <cell r="B28">
            <v>870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A29">
            <v>870</v>
          </cell>
          <cell r="B29">
            <v>875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A30">
            <v>875</v>
          </cell>
          <cell r="B30">
            <v>880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A31">
            <v>880</v>
          </cell>
          <cell r="B31">
            <v>885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A32">
            <v>885</v>
          </cell>
          <cell r="B32">
            <v>890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A33">
            <v>890</v>
          </cell>
          <cell r="B33">
            <v>895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A34">
            <v>895</v>
          </cell>
          <cell r="B34">
            <v>900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A35">
            <v>900</v>
          </cell>
          <cell r="B35">
            <v>905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A36">
            <v>905</v>
          </cell>
          <cell r="B36">
            <v>910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A37">
            <v>910</v>
          </cell>
          <cell r="B37">
            <v>915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>
            <v>915</v>
          </cell>
          <cell r="B38">
            <v>920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A39">
            <v>920</v>
          </cell>
          <cell r="B39">
            <v>925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A40">
            <v>925</v>
          </cell>
          <cell r="B40">
            <v>930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A41">
            <v>930</v>
          </cell>
          <cell r="B41">
            <v>935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A42">
            <v>935</v>
          </cell>
          <cell r="B42">
            <v>940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A43">
            <v>940</v>
          </cell>
          <cell r="B43">
            <v>945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>
            <v>945</v>
          </cell>
          <cell r="B44">
            <v>950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A45">
            <v>950</v>
          </cell>
          <cell r="B45">
            <v>955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>
            <v>955</v>
          </cell>
          <cell r="B46">
            <v>960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>
            <v>960</v>
          </cell>
          <cell r="B47">
            <v>965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A48">
            <v>965</v>
          </cell>
          <cell r="B48">
            <v>970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A49">
            <v>970</v>
          </cell>
          <cell r="B49">
            <v>975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A50">
            <v>975</v>
          </cell>
          <cell r="B50">
            <v>980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A51">
            <v>980</v>
          </cell>
          <cell r="B51">
            <v>985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A52">
            <v>985</v>
          </cell>
          <cell r="B52">
            <v>990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A53">
            <v>990</v>
          </cell>
          <cell r="B53">
            <v>995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A54">
            <v>995</v>
          </cell>
          <cell r="B54">
            <v>1000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>
            <v>1000</v>
          </cell>
          <cell r="B55">
            <v>1005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A56">
            <v>1005</v>
          </cell>
          <cell r="B56">
            <v>1010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A57">
            <v>1010</v>
          </cell>
          <cell r="B57">
            <v>1015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A58">
            <v>1015</v>
          </cell>
          <cell r="B58">
            <v>1020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A59">
            <v>1020</v>
          </cell>
          <cell r="B59">
            <v>1025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A60">
            <v>1025</v>
          </cell>
          <cell r="B60">
            <v>1030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A61">
            <v>1030</v>
          </cell>
          <cell r="B61">
            <v>1035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A62">
            <v>1035</v>
          </cell>
          <cell r="B62">
            <v>1040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A63">
            <v>1040</v>
          </cell>
          <cell r="B63">
            <v>1045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>
            <v>1045</v>
          </cell>
          <cell r="B64">
            <v>1050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A65">
            <v>1050</v>
          </cell>
          <cell r="B65">
            <v>1055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A66">
            <v>1055</v>
          </cell>
          <cell r="B66">
            <v>1060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A67">
            <v>1060</v>
          </cell>
          <cell r="B67">
            <v>1065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A68">
            <v>1065</v>
          </cell>
          <cell r="B68">
            <v>1070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A69">
            <v>1070</v>
          </cell>
          <cell r="B69">
            <v>1075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0">
          <cell r="A70">
            <v>1075</v>
          </cell>
          <cell r="B70">
            <v>1080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>
            <v>1080</v>
          </cell>
          <cell r="B71">
            <v>1085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A72">
            <v>1085</v>
          </cell>
          <cell r="B72">
            <v>1090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>
            <v>1090</v>
          </cell>
          <cell r="B73">
            <v>1095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A74">
            <v>1095</v>
          </cell>
          <cell r="B74">
            <v>1100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A75">
            <v>1100</v>
          </cell>
          <cell r="B75">
            <v>1105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A76">
            <v>1105</v>
          </cell>
          <cell r="B76">
            <v>1110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A77">
            <v>1110</v>
          </cell>
          <cell r="B77">
            <v>1115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>
            <v>1115</v>
          </cell>
          <cell r="B78">
            <v>1120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>
            <v>1120</v>
          </cell>
          <cell r="B79">
            <v>1125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0">
          <cell r="A80">
            <v>1125</v>
          </cell>
          <cell r="B80">
            <v>1130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1">
          <cell r="A81">
            <v>1130</v>
          </cell>
          <cell r="B81">
            <v>1135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2">
          <cell r="A82">
            <v>1135</v>
          </cell>
          <cell r="B82">
            <v>1140</v>
          </cell>
          <cell r="C82">
            <v>1030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3">
          <cell r="A83">
            <v>1140</v>
          </cell>
          <cell r="B83">
            <v>1145</v>
          </cell>
          <cell r="C83">
            <v>1100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A84">
            <v>1145</v>
          </cell>
          <cell r="B84">
            <v>1150</v>
          </cell>
          <cell r="C84">
            <v>1170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>
            <v>1150</v>
          </cell>
          <cell r="B85">
            <v>1155</v>
          </cell>
          <cell r="C85">
            <v>1240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>
            <v>1155</v>
          </cell>
          <cell r="B86">
            <v>1160</v>
          </cell>
          <cell r="C86">
            <v>1310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A87">
            <v>1160</v>
          </cell>
          <cell r="B87">
            <v>1165</v>
          </cell>
          <cell r="C87">
            <v>1380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A88">
            <v>1165</v>
          </cell>
          <cell r="B88">
            <v>1170</v>
          </cell>
          <cell r="C88">
            <v>1450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89">
          <cell r="A89">
            <v>1170</v>
          </cell>
          <cell r="B89">
            <v>1175</v>
          </cell>
          <cell r="C89">
            <v>1520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</row>
        <row r="90">
          <cell r="A90">
            <v>1175</v>
          </cell>
          <cell r="B90">
            <v>1180</v>
          </cell>
          <cell r="C90">
            <v>1590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1">
          <cell r="A91">
            <v>1180</v>
          </cell>
          <cell r="B91">
            <v>1185</v>
          </cell>
          <cell r="C91">
            <v>1660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</row>
        <row r="92">
          <cell r="A92">
            <v>1185</v>
          </cell>
          <cell r="B92">
            <v>1190</v>
          </cell>
          <cell r="C92">
            <v>1730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A93">
            <v>1190</v>
          </cell>
          <cell r="B93">
            <v>1195</v>
          </cell>
          <cell r="C93">
            <v>1800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A94">
            <v>1195</v>
          </cell>
          <cell r="B94">
            <v>1200</v>
          </cell>
          <cell r="C94">
            <v>1870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>
            <v>1200</v>
          </cell>
          <cell r="B95">
            <v>1205</v>
          </cell>
          <cell r="C95">
            <v>1940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>
            <v>1205</v>
          </cell>
          <cell r="B96">
            <v>1210</v>
          </cell>
          <cell r="C96">
            <v>2010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>
            <v>1210</v>
          </cell>
          <cell r="B97">
            <v>1215</v>
          </cell>
          <cell r="C97">
            <v>2080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>
            <v>1215</v>
          </cell>
          <cell r="B98">
            <v>1220</v>
          </cell>
          <cell r="C98">
            <v>2140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>
            <v>1220</v>
          </cell>
          <cell r="B99">
            <v>1225</v>
          </cell>
          <cell r="C99">
            <v>2210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>
            <v>1225</v>
          </cell>
          <cell r="B100">
            <v>1230</v>
          </cell>
          <cell r="C100">
            <v>2280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</row>
        <row r="101">
          <cell r="A101">
            <v>1230</v>
          </cell>
          <cell r="B101">
            <v>1235</v>
          </cell>
          <cell r="C101">
            <v>2350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A102">
            <v>1235</v>
          </cell>
          <cell r="B102">
            <v>1240</v>
          </cell>
          <cell r="C102">
            <v>2420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3">
          <cell r="A103">
            <v>1240</v>
          </cell>
          <cell r="B103">
            <v>1245</v>
          </cell>
          <cell r="C103">
            <v>2490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</row>
        <row r="104">
          <cell r="A104">
            <v>1245</v>
          </cell>
          <cell r="B104">
            <v>1250</v>
          </cell>
          <cell r="C104">
            <v>2580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5">
          <cell r="A105">
            <v>1250</v>
          </cell>
          <cell r="B105">
            <v>1255</v>
          </cell>
          <cell r="C105">
            <v>2680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</row>
        <row r="106">
          <cell r="A106">
            <v>1255</v>
          </cell>
          <cell r="B106">
            <v>1260</v>
          </cell>
          <cell r="C106">
            <v>2790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A107">
            <v>1260</v>
          </cell>
          <cell r="B107">
            <v>1265</v>
          </cell>
          <cell r="C107">
            <v>2890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A108">
            <v>1265</v>
          </cell>
          <cell r="B108">
            <v>1270</v>
          </cell>
          <cell r="C108">
            <v>2990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A109">
            <v>1270</v>
          </cell>
          <cell r="B109">
            <v>1275</v>
          </cell>
          <cell r="C109">
            <v>3100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>
            <v>1275</v>
          </cell>
          <cell r="B110">
            <v>1280</v>
          </cell>
          <cell r="C110">
            <v>3200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A111">
            <v>1280</v>
          </cell>
          <cell r="B111">
            <v>1285</v>
          </cell>
          <cell r="C111">
            <v>3300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A112">
            <v>1285</v>
          </cell>
          <cell r="B112">
            <v>1290</v>
          </cell>
          <cell r="C112">
            <v>3400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A113">
            <v>1290</v>
          </cell>
          <cell r="B113">
            <v>1295</v>
          </cell>
          <cell r="C113">
            <v>3510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A114">
            <v>1295</v>
          </cell>
          <cell r="B114">
            <v>1300</v>
          </cell>
          <cell r="C114">
            <v>3610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A115">
            <v>1300</v>
          </cell>
          <cell r="B115">
            <v>1305</v>
          </cell>
          <cell r="C115">
            <v>3710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A116">
            <v>1305</v>
          </cell>
          <cell r="B116">
            <v>1310</v>
          </cell>
          <cell r="C116">
            <v>3820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A117">
            <v>1310</v>
          </cell>
          <cell r="B117">
            <v>1315</v>
          </cell>
          <cell r="C117">
            <v>3920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18">
          <cell r="A118">
            <v>1315</v>
          </cell>
          <cell r="B118">
            <v>1320</v>
          </cell>
          <cell r="C118">
            <v>4020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</row>
        <row r="119">
          <cell r="A119">
            <v>1320</v>
          </cell>
          <cell r="B119">
            <v>1325</v>
          </cell>
          <cell r="C119">
            <v>4130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</row>
        <row r="120">
          <cell r="A120">
            <v>1325</v>
          </cell>
          <cell r="B120">
            <v>1330</v>
          </cell>
          <cell r="C120">
            <v>4230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1">
          <cell r="A121">
            <v>1330</v>
          </cell>
          <cell r="B121">
            <v>1335</v>
          </cell>
          <cell r="C121">
            <v>4330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>
            <v>1335</v>
          </cell>
          <cell r="B122">
            <v>1340</v>
          </cell>
          <cell r="C122">
            <v>4440</v>
          </cell>
          <cell r="D122">
            <v>1060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</row>
        <row r="123">
          <cell r="A123">
            <v>1340</v>
          </cell>
          <cell r="B123">
            <v>1345</v>
          </cell>
          <cell r="C123">
            <v>4540</v>
          </cell>
          <cell r="D123">
            <v>1170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A124">
            <v>1345</v>
          </cell>
          <cell r="B124">
            <v>1350</v>
          </cell>
          <cell r="C124">
            <v>4640</v>
          </cell>
          <cell r="D124">
            <v>1270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A125">
            <v>1350</v>
          </cell>
          <cell r="B125">
            <v>1355</v>
          </cell>
          <cell r="C125">
            <v>4750</v>
          </cell>
          <cell r="D125">
            <v>1370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>
            <v>1355</v>
          </cell>
          <cell r="B126">
            <v>1360</v>
          </cell>
          <cell r="C126">
            <v>4850</v>
          </cell>
          <cell r="D126">
            <v>1480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>
            <v>1360</v>
          </cell>
          <cell r="B127">
            <v>1365</v>
          </cell>
          <cell r="C127">
            <v>4950</v>
          </cell>
          <cell r="D127">
            <v>1580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>
            <v>1365</v>
          </cell>
          <cell r="B128">
            <v>1370</v>
          </cell>
          <cell r="C128">
            <v>5060</v>
          </cell>
          <cell r="D128">
            <v>1680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>
            <v>1370</v>
          </cell>
          <cell r="B129">
            <v>1375</v>
          </cell>
          <cell r="C129">
            <v>5160</v>
          </cell>
          <cell r="D129">
            <v>1790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>
            <v>1375</v>
          </cell>
          <cell r="B130">
            <v>1380</v>
          </cell>
          <cell r="C130">
            <v>5260</v>
          </cell>
          <cell r="D130">
            <v>1890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</row>
        <row r="131">
          <cell r="A131">
            <v>1380</v>
          </cell>
          <cell r="B131">
            <v>1385</v>
          </cell>
          <cell r="C131">
            <v>5370</v>
          </cell>
          <cell r="D131">
            <v>1990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</row>
        <row r="132">
          <cell r="A132">
            <v>1385</v>
          </cell>
          <cell r="B132">
            <v>1390</v>
          </cell>
          <cell r="C132">
            <v>5470</v>
          </cell>
          <cell r="D132">
            <v>2100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</row>
        <row r="133">
          <cell r="A133">
            <v>1390</v>
          </cell>
          <cell r="B133">
            <v>1395</v>
          </cell>
          <cell r="C133">
            <v>5570</v>
          </cell>
          <cell r="D133">
            <v>2200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</row>
        <row r="134">
          <cell r="A134">
            <v>1395</v>
          </cell>
          <cell r="B134">
            <v>1400</v>
          </cell>
          <cell r="C134">
            <v>5680</v>
          </cell>
          <cell r="D134">
            <v>2300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>
            <v>1400</v>
          </cell>
          <cell r="B135">
            <v>1405</v>
          </cell>
          <cell r="C135">
            <v>5780</v>
          </cell>
          <cell r="D135">
            <v>2410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</row>
        <row r="136">
          <cell r="A136">
            <v>1405</v>
          </cell>
          <cell r="B136">
            <v>1410</v>
          </cell>
          <cell r="C136">
            <v>5880</v>
          </cell>
          <cell r="D136">
            <v>2510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</row>
        <row r="137">
          <cell r="A137">
            <v>1410</v>
          </cell>
          <cell r="B137">
            <v>1415</v>
          </cell>
          <cell r="C137">
            <v>5990</v>
          </cell>
          <cell r="D137">
            <v>2610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</row>
        <row r="138">
          <cell r="A138">
            <v>1415</v>
          </cell>
          <cell r="B138">
            <v>1420</v>
          </cell>
          <cell r="C138">
            <v>6090</v>
          </cell>
          <cell r="D138">
            <v>2710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</row>
        <row r="139">
          <cell r="A139">
            <v>1420</v>
          </cell>
          <cell r="B139">
            <v>1425</v>
          </cell>
          <cell r="C139">
            <v>6190</v>
          </cell>
          <cell r="D139">
            <v>2820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</row>
        <row r="140">
          <cell r="A140">
            <v>1425</v>
          </cell>
          <cell r="B140">
            <v>1430</v>
          </cell>
          <cell r="C140">
            <v>6300</v>
          </cell>
          <cell r="D140">
            <v>2920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>
            <v>1430</v>
          </cell>
          <cell r="B141">
            <v>1435</v>
          </cell>
          <cell r="C141">
            <v>6400</v>
          </cell>
          <cell r="D141">
            <v>3020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>
            <v>1435</v>
          </cell>
          <cell r="B142">
            <v>1440</v>
          </cell>
          <cell r="C142">
            <v>6500</v>
          </cell>
          <cell r="D142">
            <v>3130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A143">
            <v>1440</v>
          </cell>
          <cell r="B143">
            <v>1445</v>
          </cell>
          <cell r="C143">
            <v>6610</v>
          </cell>
          <cell r="D143">
            <v>3230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>
            <v>1445</v>
          </cell>
          <cell r="B144">
            <v>1450</v>
          </cell>
          <cell r="C144">
            <v>6710</v>
          </cell>
          <cell r="D144">
            <v>3330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</row>
        <row r="145">
          <cell r="A145">
            <v>1450</v>
          </cell>
          <cell r="B145">
            <v>1455</v>
          </cell>
          <cell r="C145">
            <v>6810</v>
          </cell>
          <cell r="D145">
            <v>3440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</row>
        <row r="146">
          <cell r="A146">
            <v>1455</v>
          </cell>
          <cell r="B146">
            <v>1460</v>
          </cell>
          <cell r="C146">
            <v>6920</v>
          </cell>
          <cell r="D146">
            <v>3540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A147">
            <v>1460</v>
          </cell>
          <cell r="B147">
            <v>1465</v>
          </cell>
          <cell r="C147">
            <v>7020</v>
          </cell>
          <cell r="D147">
            <v>3640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</row>
        <row r="148">
          <cell r="A148">
            <v>1465</v>
          </cell>
          <cell r="B148">
            <v>1470</v>
          </cell>
          <cell r="C148">
            <v>7120</v>
          </cell>
          <cell r="D148">
            <v>3750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>
            <v>1470</v>
          </cell>
          <cell r="B149">
            <v>1475</v>
          </cell>
          <cell r="C149">
            <v>7230</v>
          </cell>
          <cell r="D149">
            <v>3850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</row>
        <row r="150">
          <cell r="A150">
            <v>1475</v>
          </cell>
          <cell r="B150">
            <v>1480</v>
          </cell>
          <cell r="C150">
            <v>7330</v>
          </cell>
          <cell r="D150">
            <v>3950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</row>
        <row r="151">
          <cell r="A151">
            <v>1480</v>
          </cell>
          <cell r="B151">
            <v>1485</v>
          </cell>
          <cell r="C151">
            <v>7430</v>
          </cell>
          <cell r="D151">
            <v>4060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>
            <v>1485</v>
          </cell>
          <cell r="B152">
            <v>1490</v>
          </cell>
          <cell r="C152">
            <v>7540</v>
          </cell>
          <cell r="D152">
            <v>4160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</row>
        <row r="153">
          <cell r="A153">
            <v>1490</v>
          </cell>
          <cell r="B153">
            <v>1495</v>
          </cell>
          <cell r="C153">
            <v>7640</v>
          </cell>
          <cell r="D153">
            <v>4260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>
            <v>1495</v>
          </cell>
          <cell r="B154">
            <v>1500</v>
          </cell>
          <cell r="C154">
            <v>7790</v>
          </cell>
          <cell r="D154">
            <v>4420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</row>
        <row r="155">
          <cell r="A155">
            <v>1500</v>
          </cell>
          <cell r="B155">
            <v>1510</v>
          </cell>
          <cell r="C155">
            <v>8000</v>
          </cell>
          <cell r="D155">
            <v>4620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>
            <v>1510</v>
          </cell>
          <cell r="B156">
            <v>1520</v>
          </cell>
          <cell r="C156">
            <v>8210</v>
          </cell>
          <cell r="D156">
            <v>4830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</row>
        <row r="157">
          <cell r="A157">
            <v>1520</v>
          </cell>
          <cell r="B157">
            <v>1530</v>
          </cell>
          <cell r="C157">
            <v>8410</v>
          </cell>
          <cell r="D157">
            <v>5040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</row>
        <row r="158">
          <cell r="A158">
            <v>1530</v>
          </cell>
          <cell r="B158">
            <v>1540</v>
          </cell>
          <cell r="C158">
            <v>8620</v>
          </cell>
          <cell r="D158">
            <v>5240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</row>
        <row r="159">
          <cell r="A159">
            <v>1540</v>
          </cell>
          <cell r="B159">
            <v>1550</v>
          </cell>
          <cell r="C159">
            <v>8830</v>
          </cell>
          <cell r="D159">
            <v>5450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</row>
        <row r="160">
          <cell r="A160">
            <v>1550</v>
          </cell>
          <cell r="B160">
            <v>1560</v>
          </cell>
          <cell r="C160">
            <v>9030</v>
          </cell>
          <cell r="D160">
            <v>5660</v>
          </cell>
          <cell r="E160" t="str">
            <v>-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</row>
        <row r="161">
          <cell r="A161">
            <v>1560</v>
          </cell>
          <cell r="B161">
            <v>1570</v>
          </cell>
          <cell r="C161">
            <v>9240</v>
          </cell>
          <cell r="D161">
            <v>5860</v>
          </cell>
          <cell r="E161" t="str">
            <v>-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</row>
        <row r="162">
          <cell r="A162">
            <v>1570</v>
          </cell>
          <cell r="B162">
            <v>1580</v>
          </cell>
          <cell r="C162">
            <v>9450</v>
          </cell>
          <cell r="D162">
            <v>6070</v>
          </cell>
          <cell r="E162" t="str">
            <v>-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>
            <v>1580</v>
          </cell>
          <cell r="B163">
            <v>1590</v>
          </cell>
          <cell r="C163">
            <v>9650</v>
          </cell>
          <cell r="D163">
            <v>6280</v>
          </cell>
          <cell r="E163" t="str">
            <v>-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</row>
        <row r="164">
          <cell r="A164">
            <v>1590</v>
          </cell>
          <cell r="B164">
            <v>1600</v>
          </cell>
          <cell r="C164">
            <v>9860</v>
          </cell>
          <cell r="D164">
            <v>6480</v>
          </cell>
          <cell r="E164" t="str">
            <v>-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</row>
        <row r="165">
          <cell r="A165">
            <v>1600</v>
          </cell>
          <cell r="B165">
            <v>1610</v>
          </cell>
          <cell r="C165">
            <v>10070</v>
          </cell>
          <cell r="D165">
            <v>6690</v>
          </cell>
          <cell r="E165" t="str">
            <v>-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</row>
        <row r="166">
          <cell r="A166">
            <v>1610</v>
          </cell>
          <cell r="B166">
            <v>1620</v>
          </cell>
          <cell r="C166">
            <v>10270</v>
          </cell>
          <cell r="D166">
            <v>6900</v>
          </cell>
          <cell r="E166" t="str">
            <v>-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</row>
        <row r="167">
          <cell r="A167">
            <v>1620</v>
          </cell>
          <cell r="B167">
            <v>1630</v>
          </cell>
          <cell r="C167">
            <v>10480</v>
          </cell>
          <cell r="D167">
            <v>7100</v>
          </cell>
          <cell r="E167" t="str">
            <v>-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</row>
        <row r="168">
          <cell r="A168">
            <v>1630</v>
          </cell>
          <cell r="B168">
            <v>1640</v>
          </cell>
          <cell r="C168">
            <v>10690</v>
          </cell>
          <cell r="D168">
            <v>7310</v>
          </cell>
          <cell r="E168" t="str">
            <v>-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>
            <v>1640</v>
          </cell>
          <cell r="B169">
            <v>1650</v>
          </cell>
          <cell r="C169">
            <v>10890</v>
          </cell>
          <cell r="D169">
            <v>7520</v>
          </cell>
          <cell r="E169" t="str">
            <v>-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</row>
        <row r="170">
          <cell r="A170">
            <v>1650</v>
          </cell>
          <cell r="B170">
            <v>1660</v>
          </cell>
          <cell r="C170">
            <v>11100</v>
          </cell>
          <cell r="D170">
            <v>7720</v>
          </cell>
          <cell r="E170" t="str">
            <v>-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</row>
        <row r="171">
          <cell r="A171">
            <v>1660</v>
          </cell>
          <cell r="B171">
            <v>1670</v>
          </cell>
          <cell r="C171">
            <v>11300</v>
          </cell>
          <cell r="D171">
            <v>7930</v>
          </cell>
          <cell r="E171" t="str">
            <v>-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</row>
        <row r="172">
          <cell r="A172">
            <v>1670</v>
          </cell>
          <cell r="B172">
            <v>1680</v>
          </cell>
          <cell r="C172">
            <v>11510</v>
          </cell>
          <cell r="D172">
            <v>8140</v>
          </cell>
          <cell r="E172" t="str">
            <v>-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</row>
        <row r="173">
          <cell r="A173">
            <v>1680</v>
          </cell>
          <cell r="B173">
            <v>1690</v>
          </cell>
          <cell r="C173">
            <v>11720</v>
          </cell>
          <cell r="D173">
            <v>8340</v>
          </cell>
          <cell r="E173" t="str">
            <v>-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</row>
        <row r="174">
          <cell r="A174">
            <v>1690</v>
          </cell>
          <cell r="B174">
            <v>1700</v>
          </cell>
          <cell r="C174">
            <v>11920</v>
          </cell>
          <cell r="D174">
            <v>8550</v>
          </cell>
          <cell r="E174" t="str">
            <v>-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</row>
        <row r="175">
          <cell r="A175">
            <v>1700</v>
          </cell>
          <cell r="B175">
            <v>1710</v>
          </cell>
          <cell r="C175">
            <v>12130</v>
          </cell>
          <cell r="D175">
            <v>8760</v>
          </cell>
          <cell r="E175" t="str">
            <v>-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</row>
        <row r="176">
          <cell r="A176">
            <v>1710</v>
          </cell>
          <cell r="B176">
            <v>1720</v>
          </cell>
          <cell r="C176">
            <v>12340</v>
          </cell>
          <cell r="D176">
            <v>8960</v>
          </cell>
          <cell r="E176">
            <v>1040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</row>
        <row r="177">
          <cell r="A177">
            <v>1720</v>
          </cell>
          <cell r="B177">
            <v>1730</v>
          </cell>
          <cell r="C177">
            <v>12540</v>
          </cell>
          <cell r="D177">
            <v>9170</v>
          </cell>
          <cell r="E177">
            <v>1240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</row>
        <row r="178">
          <cell r="A178">
            <v>1730</v>
          </cell>
          <cell r="B178">
            <v>1740</v>
          </cell>
          <cell r="C178">
            <v>12750</v>
          </cell>
          <cell r="D178">
            <v>9380</v>
          </cell>
          <cell r="E178">
            <v>1440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</row>
        <row r="179">
          <cell r="A179">
            <v>1740</v>
          </cell>
          <cell r="B179">
            <v>1750</v>
          </cell>
          <cell r="C179">
            <v>12960</v>
          </cell>
          <cell r="D179">
            <v>9580</v>
          </cell>
          <cell r="E179">
            <v>1640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</row>
        <row r="180">
          <cell r="A180">
            <v>1750</v>
          </cell>
          <cell r="B180">
            <v>1760</v>
          </cell>
          <cell r="C180">
            <v>13160</v>
          </cell>
          <cell r="D180">
            <v>9790</v>
          </cell>
          <cell r="E180">
            <v>1830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>
            <v>1760</v>
          </cell>
          <cell r="B181">
            <v>1770</v>
          </cell>
          <cell r="C181">
            <v>13370</v>
          </cell>
          <cell r="D181">
            <v>10000</v>
          </cell>
          <cell r="E181">
            <v>2030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</row>
        <row r="182">
          <cell r="A182">
            <v>1770</v>
          </cell>
          <cell r="B182">
            <v>1780</v>
          </cell>
          <cell r="C182">
            <v>13580</v>
          </cell>
          <cell r="D182">
            <v>10200</v>
          </cell>
          <cell r="E182">
            <v>2230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A183">
            <v>1780</v>
          </cell>
          <cell r="B183">
            <v>1790</v>
          </cell>
          <cell r="C183">
            <v>13780</v>
          </cell>
          <cell r="D183">
            <v>10410</v>
          </cell>
          <cell r="E183">
            <v>2430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</row>
        <row r="184">
          <cell r="A184">
            <v>1790</v>
          </cell>
          <cell r="B184">
            <v>1800</v>
          </cell>
          <cell r="C184">
            <v>13990</v>
          </cell>
          <cell r="D184">
            <v>10610</v>
          </cell>
          <cell r="E184">
            <v>2630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</row>
        <row r="185">
          <cell r="A185">
            <v>1800</v>
          </cell>
          <cell r="B185">
            <v>1810</v>
          </cell>
          <cell r="C185">
            <v>14200</v>
          </cell>
          <cell r="D185">
            <v>10820</v>
          </cell>
          <cell r="E185">
            <v>2830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</row>
        <row r="186">
          <cell r="A186">
            <v>1810</v>
          </cell>
          <cell r="B186">
            <v>1820</v>
          </cell>
          <cell r="C186">
            <v>14400</v>
          </cell>
          <cell r="D186">
            <v>11030</v>
          </cell>
          <cell r="E186">
            <v>3020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</row>
        <row r="187">
          <cell r="A187">
            <v>1820</v>
          </cell>
          <cell r="B187">
            <v>1830</v>
          </cell>
          <cell r="C187">
            <v>14610</v>
          </cell>
          <cell r="D187">
            <v>11230</v>
          </cell>
          <cell r="E187">
            <v>3220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A188">
            <v>1830</v>
          </cell>
          <cell r="B188">
            <v>1840</v>
          </cell>
          <cell r="C188">
            <v>14820</v>
          </cell>
          <cell r="D188">
            <v>11440</v>
          </cell>
          <cell r="E188">
            <v>3420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</row>
        <row r="189">
          <cell r="A189">
            <v>1840</v>
          </cell>
          <cell r="B189">
            <v>1850</v>
          </cell>
          <cell r="C189">
            <v>15020</v>
          </cell>
          <cell r="D189">
            <v>11650</v>
          </cell>
          <cell r="E189">
            <v>3620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</row>
        <row r="190">
          <cell r="A190">
            <v>1850</v>
          </cell>
          <cell r="B190">
            <v>1860</v>
          </cell>
          <cell r="C190">
            <v>15230</v>
          </cell>
          <cell r="D190">
            <v>11850</v>
          </cell>
          <cell r="E190">
            <v>3820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A191">
            <v>1860</v>
          </cell>
          <cell r="B191">
            <v>1870</v>
          </cell>
          <cell r="C191">
            <v>15440</v>
          </cell>
          <cell r="D191">
            <v>12060</v>
          </cell>
          <cell r="E191">
            <v>4020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</row>
        <row r="192">
          <cell r="A192">
            <v>1870</v>
          </cell>
          <cell r="B192">
            <v>1880</v>
          </cell>
          <cell r="C192">
            <v>15640</v>
          </cell>
          <cell r="D192">
            <v>12270</v>
          </cell>
          <cell r="E192">
            <v>4220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A193">
            <v>1880</v>
          </cell>
          <cell r="B193">
            <v>1890</v>
          </cell>
          <cell r="C193">
            <v>15850</v>
          </cell>
          <cell r="D193">
            <v>12470</v>
          </cell>
          <cell r="E193">
            <v>4410</v>
          </cell>
          <cell r="F193">
            <v>1040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</row>
        <row r="194">
          <cell r="A194">
            <v>1890</v>
          </cell>
          <cell r="B194">
            <v>1900</v>
          </cell>
          <cell r="C194">
            <v>16060</v>
          </cell>
          <cell r="D194">
            <v>12680</v>
          </cell>
          <cell r="E194">
            <v>4610</v>
          </cell>
          <cell r="F194">
            <v>1240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</row>
        <row r="195">
          <cell r="A195">
            <v>1900</v>
          </cell>
          <cell r="B195">
            <v>1910</v>
          </cell>
          <cell r="C195">
            <v>16260</v>
          </cell>
          <cell r="D195">
            <v>12890</v>
          </cell>
          <cell r="E195">
            <v>4810</v>
          </cell>
          <cell r="F195">
            <v>1440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>
            <v>1910</v>
          </cell>
          <cell r="B196">
            <v>1920</v>
          </cell>
          <cell r="C196">
            <v>16470</v>
          </cell>
          <cell r="D196">
            <v>13090</v>
          </cell>
          <cell r="E196">
            <v>5010</v>
          </cell>
          <cell r="F196">
            <v>1630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>
            <v>1920</v>
          </cell>
          <cell r="B197">
            <v>1930</v>
          </cell>
          <cell r="C197">
            <v>16680</v>
          </cell>
          <cell r="D197">
            <v>13300</v>
          </cell>
          <cell r="E197">
            <v>5210</v>
          </cell>
          <cell r="F197">
            <v>1830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</row>
        <row r="198">
          <cell r="A198">
            <v>1930</v>
          </cell>
          <cell r="B198">
            <v>1940</v>
          </cell>
          <cell r="C198">
            <v>16880</v>
          </cell>
          <cell r="D198">
            <v>13510</v>
          </cell>
          <cell r="E198">
            <v>5410</v>
          </cell>
          <cell r="F198">
            <v>2030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</row>
        <row r="199">
          <cell r="A199">
            <v>1940</v>
          </cell>
          <cell r="B199">
            <v>1950</v>
          </cell>
          <cell r="C199">
            <v>17090</v>
          </cell>
          <cell r="D199">
            <v>13710</v>
          </cell>
          <cell r="E199">
            <v>5600</v>
          </cell>
          <cell r="F199">
            <v>2230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</row>
        <row r="200">
          <cell r="A200">
            <v>1950</v>
          </cell>
          <cell r="B200">
            <v>1960</v>
          </cell>
          <cell r="C200">
            <v>17290</v>
          </cell>
          <cell r="D200">
            <v>13920</v>
          </cell>
          <cell r="E200">
            <v>5800</v>
          </cell>
          <cell r="F200">
            <v>2430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A201">
            <v>1960</v>
          </cell>
          <cell r="B201">
            <v>1970</v>
          </cell>
          <cell r="C201">
            <v>17500</v>
          </cell>
          <cell r="D201">
            <v>14130</v>
          </cell>
          <cell r="E201">
            <v>6000</v>
          </cell>
          <cell r="F201">
            <v>2630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>
            <v>1970</v>
          </cell>
          <cell r="B202">
            <v>1980</v>
          </cell>
          <cell r="C202">
            <v>17710</v>
          </cell>
          <cell r="D202">
            <v>14330</v>
          </cell>
          <cell r="E202">
            <v>6200</v>
          </cell>
          <cell r="F202">
            <v>2820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</row>
        <row r="203">
          <cell r="A203">
            <v>1980</v>
          </cell>
          <cell r="B203">
            <v>1990</v>
          </cell>
          <cell r="C203">
            <v>17910</v>
          </cell>
          <cell r="D203">
            <v>14540</v>
          </cell>
          <cell r="E203">
            <v>6400</v>
          </cell>
          <cell r="F203">
            <v>3020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</row>
        <row r="204">
          <cell r="A204">
            <v>1990</v>
          </cell>
          <cell r="B204">
            <v>2000</v>
          </cell>
          <cell r="C204">
            <v>18120</v>
          </cell>
          <cell r="D204">
            <v>14750</v>
          </cell>
          <cell r="E204">
            <v>6600</v>
          </cell>
          <cell r="F204">
            <v>3220</v>
          </cell>
          <cell r="G204" t="str">
            <v>-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A205">
            <v>2000</v>
          </cell>
          <cell r="B205">
            <v>2010</v>
          </cell>
          <cell r="C205">
            <v>18330</v>
          </cell>
          <cell r="D205">
            <v>14950</v>
          </cell>
          <cell r="E205">
            <v>6800</v>
          </cell>
          <cell r="F205">
            <v>3420</v>
          </cell>
          <cell r="G205" t="str">
            <v>-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>
            <v>2010</v>
          </cell>
          <cell r="B206">
            <v>2020</v>
          </cell>
          <cell r="C206">
            <v>18530</v>
          </cell>
          <cell r="D206">
            <v>15160</v>
          </cell>
          <cell r="E206">
            <v>6990</v>
          </cell>
          <cell r="F206">
            <v>3620</v>
          </cell>
          <cell r="G206" t="str">
            <v>-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</row>
        <row r="207">
          <cell r="A207">
            <v>2020</v>
          </cell>
          <cell r="B207">
            <v>2030</v>
          </cell>
          <cell r="C207">
            <v>18740</v>
          </cell>
          <cell r="D207">
            <v>15370</v>
          </cell>
          <cell r="E207">
            <v>7190</v>
          </cell>
          <cell r="F207">
            <v>3820</v>
          </cell>
          <cell r="G207" t="str">
            <v>-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>
            <v>2030</v>
          </cell>
          <cell r="B208">
            <v>2040</v>
          </cell>
          <cell r="C208">
            <v>19060</v>
          </cell>
          <cell r="D208">
            <v>15570</v>
          </cell>
          <cell r="E208">
            <v>7390</v>
          </cell>
          <cell r="F208">
            <v>4020</v>
          </cell>
          <cell r="G208" t="str">
            <v>-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</row>
        <row r="209">
          <cell r="A209">
            <v>2040</v>
          </cell>
          <cell r="B209">
            <v>2050</v>
          </cell>
          <cell r="C209">
            <v>19380</v>
          </cell>
          <cell r="D209">
            <v>15780</v>
          </cell>
          <cell r="E209">
            <v>7590</v>
          </cell>
          <cell r="F209">
            <v>4210</v>
          </cell>
          <cell r="G209" t="str">
            <v>-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>
            <v>2050</v>
          </cell>
          <cell r="B210">
            <v>2060</v>
          </cell>
          <cell r="C210">
            <v>19700</v>
          </cell>
          <cell r="D210">
            <v>15990</v>
          </cell>
          <cell r="E210">
            <v>7790</v>
          </cell>
          <cell r="F210">
            <v>4410</v>
          </cell>
          <cell r="G210">
            <v>1040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>
            <v>2060</v>
          </cell>
          <cell r="B211">
            <v>2070</v>
          </cell>
          <cell r="C211">
            <v>20020</v>
          </cell>
          <cell r="D211">
            <v>16190</v>
          </cell>
          <cell r="E211">
            <v>7990</v>
          </cell>
          <cell r="F211">
            <v>4610</v>
          </cell>
          <cell r="G211">
            <v>1240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>
            <v>2070</v>
          </cell>
          <cell r="B212">
            <v>2080</v>
          </cell>
          <cell r="C212">
            <v>20340</v>
          </cell>
          <cell r="D212">
            <v>16400</v>
          </cell>
          <cell r="E212">
            <v>8180</v>
          </cell>
          <cell r="F212">
            <v>4810</v>
          </cell>
          <cell r="G212">
            <v>1430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>
            <v>2080</v>
          </cell>
          <cell r="B213">
            <v>2090</v>
          </cell>
          <cell r="C213">
            <v>20670</v>
          </cell>
          <cell r="D213">
            <v>16600</v>
          </cell>
          <cell r="E213">
            <v>8380</v>
          </cell>
          <cell r="F213">
            <v>5010</v>
          </cell>
          <cell r="G213">
            <v>1630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>
            <v>2090</v>
          </cell>
          <cell r="B214">
            <v>2100</v>
          </cell>
          <cell r="C214">
            <v>20990</v>
          </cell>
          <cell r="D214">
            <v>16810</v>
          </cell>
          <cell r="E214">
            <v>8580</v>
          </cell>
          <cell r="F214">
            <v>5210</v>
          </cell>
          <cell r="G214">
            <v>1830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>
            <v>2100</v>
          </cell>
          <cell r="B215">
            <v>2110</v>
          </cell>
          <cell r="C215">
            <v>21310</v>
          </cell>
          <cell r="D215">
            <v>17020</v>
          </cell>
          <cell r="E215">
            <v>8780</v>
          </cell>
          <cell r="F215">
            <v>5400</v>
          </cell>
          <cell r="G215">
            <v>2030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>
            <v>2110</v>
          </cell>
          <cell r="B216">
            <v>2120</v>
          </cell>
          <cell r="C216">
            <v>21630</v>
          </cell>
          <cell r="D216">
            <v>17220</v>
          </cell>
          <cell r="E216">
            <v>8980</v>
          </cell>
          <cell r="F216">
            <v>5600</v>
          </cell>
          <cell r="G216">
            <v>2230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</row>
        <row r="217">
          <cell r="A217">
            <v>2120</v>
          </cell>
          <cell r="B217">
            <v>2130</v>
          </cell>
          <cell r="C217">
            <v>21950</v>
          </cell>
          <cell r="D217">
            <v>17430</v>
          </cell>
          <cell r="E217">
            <v>9180</v>
          </cell>
          <cell r="F217">
            <v>5800</v>
          </cell>
          <cell r="G217">
            <v>2430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</row>
        <row r="218">
          <cell r="A218">
            <v>2130</v>
          </cell>
          <cell r="B218">
            <v>2140</v>
          </cell>
          <cell r="C218">
            <v>22270</v>
          </cell>
          <cell r="D218">
            <v>17640</v>
          </cell>
          <cell r="E218">
            <v>9380</v>
          </cell>
          <cell r="F218">
            <v>6000</v>
          </cell>
          <cell r="G218">
            <v>2630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A219">
            <v>2140</v>
          </cell>
          <cell r="B219">
            <v>2150</v>
          </cell>
          <cell r="C219">
            <v>22590</v>
          </cell>
          <cell r="D219">
            <v>17840</v>
          </cell>
          <cell r="E219">
            <v>9570</v>
          </cell>
          <cell r="F219">
            <v>6200</v>
          </cell>
          <cell r="G219">
            <v>2820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</row>
        <row r="220">
          <cell r="A220">
            <v>2150</v>
          </cell>
          <cell r="B220">
            <v>2160</v>
          </cell>
          <cell r="C220">
            <v>22910</v>
          </cell>
          <cell r="D220">
            <v>18050</v>
          </cell>
          <cell r="E220">
            <v>9770</v>
          </cell>
          <cell r="F220">
            <v>6400</v>
          </cell>
          <cell r="G220">
            <v>3020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</row>
        <row r="221">
          <cell r="A221">
            <v>2160</v>
          </cell>
          <cell r="B221">
            <v>2170</v>
          </cell>
          <cell r="C221">
            <v>23240</v>
          </cell>
          <cell r="D221">
            <v>18260</v>
          </cell>
          <cell r="E221">
            <v>9970</v>
          </cell>
          <cell r="F221">
            <v>6600</v>
          </cell>
          <cell r="G221">
            <v>3220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>
            <v>2170</v>
          </cell>
          <cell r="B222">
            <v>2180</v>
          </cell>
          <cell r="C222">
            <v>23560</v>
          </cell>
          <cell r="D222">
            <v>18460</v>
          </cell>
          <cell r="E222">
            <v>10170</v>
          </cell>
          <cell r="F222">
            <v>6790</v>
          </cell>
          <cell r="G222">
            <v>3420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</row>
        <row r="223">
          <cell r="A223">
            <v>2180</v>
          </cell>
          <cell r="B223">
            <v>2190</v>
          </cell>
          <cell r="C223">
            <v>23880</v>
          </cell>
          <cell r="D223">
            <v>18670</v>
          </cell>
          <cell r="E223">
            <v>10370</v>
          </cell>
          <cell r="F223">
            <v>6990</v>
          </cell>
          <cell r="G223">
            <v>3620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</row>
        <row r="224">
          <cell r="A224">
            <v>2190</v>
          </cell>
          <cell r="B224">
            <v>2200</v>
          </cell>
          <cell r="C224">
            <v>24200</v>
          </cell>
          <cell r="D224">
            <v>18950</v>
          </cell>
          <cell r="E224">
            <v>10570</v>
          </cell>
          <cell r="F224">
            <v>7190</v>
          </cell>
          <cell r="G224">
            <v>3820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</row>
        <row r="225">
          <cell r="A225">
            <v>2200</v>
          </cell>
          <cell r="B225">
            <v>2210</v>
          </cell>
          <cell r="C225">
            <v>24520</v>
          </cell>
          <cell r="D225">
            <v>19270</v>
          </cell>
          <cell r="E225">
            <v>10760</v>
          </cell>
          <cell r="F225">
            <v>7390</v>
          </cell>
          <cell r="G225">
            <v>4010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</row>
        <row r="226">
          <cell r="A226">
            <v>2210</v>
          </cell>
          <cell r="B226">
            <v>2220</v>
          </cell>
          <cell r="C226">
            <v>24840</v>
          </cell>
          <cell r="D226">
            <v>19590</v>
          </cell>
          <cell r="E226">
            <v>10960</v>
          </cell>
          <cell r="F226">
            <v>7590</v>
          </cell>
          <cell r="G226">
            <v>4210</v>
          </cell>
          <cell r="H226" t="str">
            <v>-</v>
          </cell>
          <cell r="I226" t="str">
            <v>-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>
            <v>2220</v>
          </cell>
          <cell r="B227">
            <v>2230</v>
          </cell>
          <cell r="C227">
            <v>25160</v>
          </cell>
          <cell r="D227">
            <v>19910</v>
          </cell>
          <cell r="E227">
            <v>11160</v>
          </cell>
          <cell r="F227">
            <v>7790</v>
          </cell>
          <cell r="G227">
            <v>4410</v>
          </cell>
          <cell r="H227">
            <v>1040</v>
          </cell>
          <cell r="I227" t="str">
            <v>-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>
            <v>2230</v>
          </cell>
          <cell r="B228">
            <v>2240</v>
          </cell>
          <cell r="C228">
            <v>25490</v>
          </cell>
          <cell r="D228">
            <v>20240</v>
          </cell>
          <cell r="E228">
            <v>11360</v>
          </cell>
          <cell r="F228">
            <v>7980</v>
          </cell>
          <cell r="G228">
            <v>4610</v>
          </cell>
          <cell r="H228">
            <v>1230</v>
          </cell>
          <cell r="I228" t="str">
            <v>-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>
            <v>2240</v>
          </cell>
          <cell r="B229">
            <v>2250</v>
          </cell>
          <cell r="C229">
            <v>25810</v>
          </cell>
          <cell r="D229">
            <v>20560</v>
          </cell>
          <cell r="E229">
            <v>11560</v>
          </cell>
          <cell r="F229">
            <v>8180</v>
          </cell>
          <cell r="G229">
            <v>4810</v>
          </cell>
          <cell r="H229">
            <v>1430</v>
          </cell>
          <cell r="I229" t="str">
            <v>-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>
            <v>2250</v>
          </cell>
          <cell r="B230">
            <v>2260</v>
          </cell>
          <cell r="C230">
            <v>26130</v>
          </cell>
          <cell r="D230">
            <v>20880</v>
          </cell>
          <cell r="E230">
            <v>11760</v>
          </cell>
          <cell r="F230">
            <v>8380</v>
          </cell>
          <cell r="G230">
            <v>5010</v>
          </cell>
          <cell r="H230">
            <v>1630</v>
          </cell>
          <cell r="I230" t="str">
            <v>-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>
            <v>2260</v>
          </cell>
          <cell r="B231">
            <v>2270</v>
          </cell>
          <cell r="C231">
            <v>26450</v>
          </cell>
          <cell r="D231">
            <v>21200</v>
          </cell>
          <cell r="E231">
            <v>11960</v>
          </cell>
          <cell r="F231">
            <v>8580</v>
          </cell>
          <cell r="G231">
            <v>5210</v>
          </cell>
          <cell r="H231">
            <v>1830</v>
          </cell>
          <cell r="I231" t="str">
            <v>-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>
            <v>2270</v>
          </cell>
          <cell r="B232">
            <v>2280</v>
          </cell>
          <cell r="C232">
            <v>26770</v>
          </cell>
          <cell r="D232">
            <v>21520</v>
          </cell>
          <cell r="E232">
            <v>12150</v>
          </cell>
          <cell r="F232">
            <v>8780</v>
          </cell>
          <cell r="G232">
            <v>5400</v>
          </cell>
          <cell r="H232">
            <v>2030</v>
          </cell>
          <cell r="I232" t="str">
            <v>-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>
            <v>2280</v>
          </cell>
          <cell r="B233">
            <v>2290</v>
          </cell>
          <cell r="C233">
            <v>27090</v>
          </cell>
          <cell r="D233">
            <v>21840</v>
          </cell>
          <cell r="E233">
            <v>12350</v>
          </cell>
          <cell r="F233">
            <v>8980</v>
          </cell>
          <cell r="G233">
            <v>5600</v>
          </cell>
          <cell r="H233">
            <v>2230</v>
          </cell>
          <cell r="I233" t="str">
            <v>-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>
            <v>2290</v>
          </cell>
          <cell r="B234">
            <v>2300</v>
          </cell>
          <cell r="C234">
            <v>27410</v>
          </cell>
          <cell r="D234">
            <v>22160</v>
          </cell>
          <cell r="E234">
            <v>12550</v>
          </cell>
          <cell r="F234">
            <v>9180</v>
          </cell>
          <cell r="G234">
            <v>5800</v>
          </cell>
          <cell r="H234">
            <v>2430</v>
          </cell>
          <cell r="I234" t="str">
            <v>-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</row>
        <row r="235">
          <cell r="A235">
            <v>2300</v>
          </cell>
          <cell r="B235">
            <v>2310</v>
          </cell>
          <cell r="C235">
            <v>27730</v>
          </cell>
          <cell r="D235">
            <v>22480</v>
          </cell>
          <cell r="E235">
            <v>12750</v>
          </cell>
          <cell r="F235">
            <v>9370</v>
          </cell>
          <cell r="G235">
            <v>6000</v>
          </cell>
          <cell r="H235">
            <v>2620</v>
          </cell>
          <cell r="I235" t="str">
            <v>-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</row>
        <row r="236">
          <cell r="A236">
            <v>2310</v>
          </cell>
          <cell r="B236">
            <v>2320</v>
          </cell>
          <cell r="C236">
            <v>28060</v>
          </cell>
          <cell r="D236">
            <v>22810</v>
          </cell>
          <cell r="E236">
            <v>12950</v>
          </cell>
          <cell r="F236">
            <v>9570</v>
          </cell>
          <cell r="G236">
            <v>6200</v>
          </cell>
          <cell r="H236">
            <v>2820</v>
          </cell>
          <cell r="I236" t="str">
            <v>-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</row>
        <row r="237">
          <cell r="A237">
            <v>2320</v>
          </cell>
          <cell r="B237">
            <v>2330</v>
          </cell>
          <cell r="C237">
            <v>28380</v>
          </cell>
          <cell r="D237">
            <v>23130</v>
          </cell>
          <cell r="E237">
            <v>13150</v>
          </cell>
          <cell r="F237">
            <v>9770</v>
          </cell>
          <cell r="G237">
            <v>6400</v>
          </cell>
          <cell r="H237">
            <v>3020</v>
          </cell>
          <cell r="I237" t="str">
            <v>-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</row>
        <row r="238">
          <cell r="A238">
            <v>2330</v>
          </cell>
          <cell r="B238">
            <v>2340</v>
          </cell>
          <cell r="C238">
            <v>28700</v>
          </cell>
          <cell r="D238">
            <v>23450</v>
          </cell>
          <cell r="E238">
            <v>13340</v>
          </cell>
          <cell r="F238">
            <v>9970</v>
          </cell>
          <cell r="G238">
            <v>6590</v>
          </cell>
          <cell r="H238">
            <v>3220</v>
          </cell>
          <cell r="I238" t="str">
            <v>-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>
            <v>2340</v>
          </cell>
          <cell r="B239">
            <v>2350</v>
          </cell>
          <cell r="C239">
            <v>29020</v>
          </cell>
          <cell r="D239">
            <v>23770</v>
          </cell>
          <cell r="E239">
            <v>13540</v>
          </cell>
          <cell r="F239">
            <v>10170</v>
          </cell>
          <cell r="G239">
            <v>6790</v>
          </cell>
          <cell r="H239">
            <v>3420</v>
          </cell>
          <cell r="I239" t="str">
            <v>-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</row>
        <row r="240">
          <cell r="A240">
            <v>2350</v>
          </cell>
          <cell r="B240">
            <v>2360</v>
          </cell>
          <cell r="C240">
            <v>29340</v>
          </cell>
          <cell r="D240">
            <v>24090</v>
          </cell>
          <cell r="E240">
            <v>13740</v>
          </cell>
          <cell r="F240">
            <v>10370</v>
          </cell>
          <cell r="G240">
            <v>6990</v>
          </cell>
          <cell r="H240">
            <v>3620</v>
          </cell>
          <cell r="I240" t="str">
            <v>-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</row>
        <row r="241">
          <cell r="A241">
            <v>2360</v>
          </cell>
          <cell r="B241">
            <v>2370</v>
          </cell>
          <cell r="C241">
            <v>29660</v>
          </cell>
          <cell r="D241">
            <v>24410</v>
          </cell>
          <cell r="E241">
            <v>13940</v>
          </cell>
          <cell r="F241">
            <v>10560</v>
          </cell>
          <cell r="G241">
            <v>7190</v>
          </cell>
          <cell r="H241">
            <v>3810</v>
          </cell>
          <cell r="I241" t="str">
            <v>-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>
            <v>2370</v>
          </cell>
          <cell r="B242">
            <v>2380</v>
          </cell>
          <cell r="C242">
            <v>29980</v>
          </cell>
          <cell r="D242">
            <v>24730</v>
          </cell>
          <cell r="E242">
            <v>14140</v>
          </cell>
          <cell r="F242">
            <v>10760</v>
          </cell>
          <cell r="G242">
            <v>7390</v>
          </cell>
          <cell r="H242">
            <v>4010</v>
          </cell>
          <cell r="I242" t="str">
            <v>-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</row>
        <row r="243">
          <cell r="A243">
            <v>2380</v>
          </cell>
          <cell r="B243">
            <v>2390</v>
          </cell>
          <cell r="C243">
            <v>30300</v>
          </cell>
          <cell r="D243">
            <v>25050</v>
          </cell>
          <cell r="E243">
            <v>14340</v>
          </cell>
          <cell r="F243">
            <v>10960</v>
          </cell>
          <cell r="G243">
            <v>7590</v>
          </cell>
          <cell r="H243">
            <v>4210</v>
          </cell>
          <cell r="I243" t="str">
            <v>-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>
            <v>2390</v>
          </cell>
          <cell r="B244">
            <v>2400</v>
          </cell>
          <cell r="C244">
            <v>30630</v>
          </cell>
          <cell r="D244">
            <v>25380</v>
          </cell>
          <cell r="E244">
            <v>14530</v>
          </cell>
          <cell r="F244">
            <v>11160</v>
          </cell>
          <cell r="G244">
            <v>7780</v>
          </cell>
          <cell r="H244">
            <v>4410</v>
          </cell>
          <cell r="I244">
            <v>1030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</row>
        <row r="245">
          <cell r="A245">
            <v>2400</v>
          </cell>
          <cell r="B245">
            <v>2410</v>
          </cell>
          <cell r="C245">
            <v>30950</v>
          </cell>
          <cell r="D245">
            <v>25700</v>
          </cell>
          <cell r="E245">
            <v>14730</v>
          </cell>
          <cell r="F245">
            <v>11360</v>
          </cell>
          <cell r="G245">
            <v>7980</v>
          </cell>
          <cell r="H245">
            <v>4610</v>
          </cell>
          <cell r="I245">
            <v>1230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</row>
        <row r="246">
          <cell r="A246">
            <v>2410</v>
          </cell>
          <cell r="B246">
            <v>2420</v>
          </cell>
          <cell r="C246">
            <v>31270</v>
          </cell>
          <cell r="D246">
            <v>26020</v>
          </cell>
          <cell r="E246">
            <v>14930</v>
          </cell>
          <cell r="F246">
            <v>11560</v>
          </cell>
          <cell r="G246">
            <v>8180</v>
          </cell>
          <cell r="H246">
            <v>4810</v>
          </cell>
          <cell r="I246">
            <v>1430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>
            <v>2420</v>
          </cell>
          <cell r="B247">
            <v>2430</v>
          </cell>
          <cell r="C247">
            <v>31610</v>
          </cell>
          <cell r="D247">
            <v>26340</v>
          </cell>
          <cell r="E247">
            <v>15130</v>
          </cell>
          <cell r="F247">
            <v>11760</v>
          </cell>
          <cell r="G247">
            <v>8380</v>
          </cell>
          <cell r="H247">
            <v>5010</v>
          </cell>
          <cell r="I247">
            <v>1630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</row>
        <row r="248">
          <cell r="A248">
            <v>2430</v>
          </cell>
          <cell r="B248">
            <v>2440</v>
          </cell>
          <cell r="C248">
            <v>32410</v>
          </cell>
          <cell r="D248">
            <v>26660</v>
          </cell>
          <cell r="E248">
            <v>15330</v>
          </cell>
          <cell r="F248">
            <v>11950</v>
          </cell>
          <cell r="G248">
            <v>8580</v>
          </cell>
          <cell r="H248">
            <v>5200</v>
          </cell>
          <cell r="I248">
            <v>1830</v>
          </cell>
          <cell r="J248" t="str">
            <v>-</v>
          </cell>
          <cell r="K248">
            <v>0</v>
          </cell>
          <cell r="L248">
            <v>0</v>
          </cell>
          <cell r="M248">
            <v>0</v>
          </cell>
        </row>
        <row r="249">
          <cell r="A249">
            <v>2440</v>
          </cell>
          <cell r="B249">
            <v>2450</v>
          </cell>
          <cell r="C249">
            <v>33210</v>
          </cell>
          <cell r="D249">
            <v>26980</v>
          </cell>
          <cell r="E249">
            <v>15530</v>
          </cell>
          <cell r="F249">
            <v>12150</v>
          </cell>
          <cell r="G249">
            <v>8780</v>
          </cell>
          <cell r="H249">
            <v>5400</v>
          </cell>
          <cell r="I249">
            <v>2030</v>
          </cell>
          <cell r="J249" t="str">
            <v>-</v>
          </cell>
          <cell r="K249">
            <v>0</v>
          </cell>
          <cell r="L249">
            <v>0</v>
          </cell>
          <cell r="M249">
            <v>0</v>
          </cell>
        </row>
        <row r="250">
          <cell r="A250">
            <v>2450</v>
          </cell>
          <cell r="B250">
            <v>2460</v>
          </cell>
          <cell r="C250">
            <v>34020</v>
          </cell>
          <cell r="D250">
            <v>27300</v>
          </cell>
          <cell r="E250">
            <v>15730</v>
          </cell>
          <cell r="F250">
            <v>12350</v>
          </cell>
          <cell r="G250">
            <v>8980</v>
          </cell>
          <cell r="H250">
            <v>5600</v>
          </cell>
          <cell r="I250">
            <v>2230</v>
          </cell>
          <cell r="J250" t="str">
            <v>-</v>
          </cell>
          <cell r="K250">
            <v>0</v>
          </cell>
          <cell r="L250">
            <v>0</v>
          </cell>
          <cell r="M250">
            <v>0</v>
          </cell>
        </row>
        <row r="251">
          <cell r="A251">
            <v>2460</v>
          </cell>
          <cell r="B251">
            <v>2470</v>
          </cell>
          <cell r="C251">
            <v>34820</v>
          </cell>
          <cell r="D251">
            <v>27630</v>
          </cell>
          <cell r="E251">
            <v>15920</v>
          </cell>
          <cell r="F251">
            <v>12550</v>
          </cell>
          <cell r="G251">
            <v>9170</v>
          </cell>
          <cell r="H251">
            <v>5800</v>
          </cell>
          <cell r="I251">
            <v>2420</v>
          </cell>
          <cell r="J251" t="str">
            <v>-</v>
          </cell>
          <cell r="K251">
            <v>0</v>
          </cell>
          <cell r="L251">
            <v>0</v>
          </cell>
          <cell r="M251">
            <v>0</v>
          </cell>
        </row>
        <row r="252">
          <cell r="A252">
            <v>2470</v>
          </cell>
          <cell r="B252">
            <v>2480</v>
          </cell>
          <cell r="C252">
            <v>35620</v>
          </cell>
          <cell r="D252">
            <v>27950</v>
          </cell>
          <cell r="E252">
            <v>16120</v>
          </cell>
          <cell r="F252">
            <v>12750</v>
          </cell>
          <cell r="G252">
            <v>9370</v>
          </cell>
          <cell r="H252">
            <v>6000</v>
          </cell>
          <cell r="I252">
            <v>2620</v>
          </cell>
          <cell r="J252" t="str">
            <v>-</v>
          </cell>
          <cell r="K252">
            <v>0</v>
          </cell>
          <cell r="L252">
            <v>0</v>
          </cell>
          <cell r="M252">
            <v>0</v>
          </cell>
        </row>
        <row r="253">
          <cell r="A253">
            <v>2480</v>
          </cell>
          <cell r="B253">
            <v>2490</v>
          </cell>
          <cell r="C253">
            <v>36430</v>
          </cell>
          <cell r="D253">
            <v>28270</v>
          </cell>
          <cell r="E253">
            <v>16320</v>
          </cell>
          <cell r="F253">
            <v>12950</v>
          </cell>
          <cell r="G253">
            <v>9570</v>
          </cell>
          <cell r="H253">
            <v>6200</v>
          </cell>
          <cell r="I253">
            <v>2820</v>
          </cell>
          <cell r="J253" t="str">
            <v>-</v>
          </cell>
          <cell r="K253">
            <v>0</v>
          </cell>
          <cell r="L253">
            <v>0</v>
          </cell>
          <cell r="M253">
            <v>0</v>
          </cell>
        </row>
        <row r="254">
          <cell r="A254">
            <v>2490</v>
          </cell>
          <cell r="B254">
            <v>2500</v>
          </cell>
          <cell r="C254">
            <v>37260</v>
          </cell>
          <cell r="D254">
            <v>28600</v>
          </cell>
          <cell r="E254">
            <v>16530</v>
          </cell>
          <cell r="F254">
            <v>13150</v>
          </cell>
          <cell r="G254">
            <v>9780</v>
          </cell>
          <cell r="H254">
            <v>6400</v>
          </cell>
          <cell r="I254">
            <v>3030</v>
          </cell>
          <cell r="J254" t="str">
            <v>-</v>
          </cell>
          <cell r="K254">
            <v>0</v>
          </cell>
          <cell r="L254">
            <v>0</v>
          </cell>
          <cell r="M254">
            <v>0</v>
          </cell>
        </row>
        <row r="255">
          <cell r="A255">
            <v>2500</v>
          </cell>
          <cell r="B255">
            <v>2510</v>
          </cell>
          <cell r="C255">
            <v>38110</v>
          </cell>
          <cell r="D255">
            <v>28940</v>
          </cell>
          <cell r="E255">
            <v>16740</v>
          </cell>
          <cell r="F255">
            <v>13360</v>
          </cell>
          <cell r="G255">
            <v>9990</v>
          </cell>
          <cell r="H255">
            <v>6610</v>
          </cell>
          <cell r="I255">
            <v>3240</v>
          </cell>
          <cell r="J255" t="str">
            <v>-</v>
          </cell>
          <cell r="K255">
            <v>0</v>
          </cell>
          <cell r="L255">
            <v>0</v>
          </cell>
          <cell r="M255">
            <v>0</v>
          </cell>
        </row>
        <row r="256">
          <cell r="A256">
            <v>2510</v>
          </cell>
          <cell r="B256">
            <v>2520</v>
          </cell>
          <cell r="C256">
            <v>38970</v>
          </cell>
          <cell r="D256">
            <v>29280</v>
          </cell>
          <cell r="E256">
            <v>16950</v>
          </cell>
          <cell r="F256">
            <v>13580</v>
          </cell>
          <cell r="G256">
            <v>10200</v>
          </cell>
          <cell r="H256">
            <v>6830</v>
          </cell>
          <cell r="I256">
            <v>3450</v>
          </cell>
          <cell r="J256" t="str">
            <v>-</v>
          </cell>
          <cell r="K256">
            <v>0</v>
          </cell>
          <cell r="L256">
            <v>0</v>
          </cell>
          <cell r="M256">
            <v>0</v>
          </cell>
        </row>
        <row r="257">
          <cell r="A257">
            <v>2520</v>
          </cell>
          <cell r="B257">
            <v>2530</v>
          </cell>
          <cell r="C257">
            <v>39820</v>
          </cell>
          <cell r="D257">
            <v>29630</v>
          </cell>
          <cell r="E257">
            <v>17160</v>
          </cell>
          <cell r="F257">
            <v>13790</v>
          </cell>
          <cell r="G257">
            <v>10410</v>
          </cell>
          <cell r="H257">
            <v>7040</v>
          </cell>
          <cell r="I257">
            <v>3660</v>
          </cell>
          <cell r="J257" t="str">
            <v>-</v>
          </cell>
          <cell r="K257">
            <v>0</v>
          </cell>
          <cell r="L257">
            <v>0</v>
          </cell>
          <cell r="M257">
            <v>0</v>
          </cell>
        </row>
        <row r="258">
          <cell r="A258">
            <v>2530</v>
          </cell>
          <cell r="B258">
            <v>2540</v>
          </cell>
          <cell r="C258">
            <v>40680</v>
          </cell>
          <cell r="D258">
            <v>29970</v>
          </cell>
          <cell r="E258">
            <v>17370</v>
          </cell>
          <cell r="F258">
            <v>14000</v>
          </cell>
          <cell r="G258">
            <v>10620</v>
          </cell>
          <cell r="H258">
            <v>7250</v>
          </cell>
          <cell r="I258">
            <v>3870</v>
          </cell>
          <cell r="J258" t="str">
            <v>-</v>
          </cell>
          <cell r="K258">
            <v>0</v>
          </cell>
          <cell r="L258">
            <v>0</v>
          </cell>
          <cell r="M258">
            <v>0</v>
          </cell>
        </row>
        <row r="259">
          <cell r="A259">
            <v>2540</v>
          </cell>
          <cell r="B259">
            <v>2550</v>
          </cell>
          <cell r="C259">
            <v>41540</v>
          </cell>
          <cell r="D259">
            <v>30310</v>
          </cell>
          <cell r="E259">
            <v>17590</v>
          </cell>
          <cell r="F259">
            <v>14210</v>
          </cell>
          <cell r="G259">
            <v>10840</v>
          </cell>
          <cell r="H259">
            <v>7460</v>
          </cell>
          <cell r="I259">
            <v>4090</v>
          </cell>
          <cell r="J259" t="str">
            <v>-</v>
          </cell>
          <cell r="K259">
            <v>0</v>
          </cell>
          <cell r="L259">
            <v>0</v>
          </cell>
          <cell r="M259">
            <v>0</v>
          </cell>
        </row>
        <row r="260">
          <cell r="A260">
            <v>2550</v>
          </cell>
          <cell r="B260">
            <v>2560</v>
          </cell>
          <cell r="C260">
            <v>42390</v>
          </cell>
          <cell r="D260">
            <v>30650</v>
          </cell>
          <cell r="E260">
            <v>17800</v>
          </cell>
          <cell r="F260">
            <v>14420</v>
          </cell>
          <cell r="G260">
            <v>11050</v>
          </cell>
          <cell r="H260">
            <v>7670</v>
          </cell>
          <cell r="I260">
            <v>4300</v>
          </cell>
          <cell r="J260" t="str">
            <v>-</v>
          </cell>
          <cell r="K260">
            <v>0</v>
          </cell>
          <cell r="L260">
            <v>0</v>
          </cell>
          <cell r="M260">
            <v>0</v>
          </cell>
        </row>
        <row r="261">
          <cell r="A261">
            <v>2560</v>
          </cell>
          <cell r="B261">
            <v>2570</v>
          </cell>
          <cell r="C261">
            <v>43250</v>
          </cell>
          <cell r="D261">
            <v>31000</v>
          </cell>
          <cell r="E261">
            <v>18010</v>
          </cell>
          <cell r="F261">
            <v>14630</v>
          </cell>
          <cell r="G261">
            <v>11260</v>
          </cell>
          <cell r="H261">
            <v>7880</v>
          </cell>
          <cell r="I261">
            <v>4510</v>
          </cell>
          <cell r="J261">
            <v>1130</v>
          </cell>
          <cell r="K261">
            <v>0</v>
          </cell>
          <cell r="L261">
            <v>0</v>
          </cell>
          <cell r="M261">
            <v>0</v>
          </cell>
        </row>
        <row r="262">
          <cell r="A262">
            <v>2570</v>
          </cell>
          <cell r="B262">
            <v>2580</v>
          </cell>
          <cell r="C262">
            <v>44100</v>
          </cell>
          <cell r="D262">
            <v>31340</v>
          </cell>
          <cell r="E262">
            <v>18220</v>
          </cell>
          <cell r="F262">
            <v>14850</v>
          </cell>
          <cell r="G262">
            <v>11470</v>
          </cell>
          <cell r="H262">
            <v>8100</v>
          </cell>
          <cell r="I262">
            <v>4720</v>
          </cell>
          <cell r="J262">
            <v>1350</v>
          </cell>
          <cell r="K262">
            <v>0</v>
          </cell>
          <cell r="L262">
            <v>0</v>
          </cell>
          <cell r="M262">
            <v>0</v>
          </cell>
        </row>
        <row r="263">
          <cell r="A263">
            <v>2580</v>
          </cell>
          <cell r="B263">
            <v>2590</v>
          </cell>
          <cell r="C263">
            <v>44960</v>
          </cell>
          <cell r="D263">
            <v>31830</v>
          </cell>
          <cell r="E263">
            <v>18430</v>
          </cell>
          <cell r="F263">
            <v>15060</v>
          </cell>
          <cell r="G263">
            <v>11680</v>
          </cell>
          <cell r="H263">
            <v>8310</v>
          </cell>
          <cell r="I263">
            <v>4930</v>
          </cell>
          <cell r="J263">
            <v>1560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>
            <v>2590</v>
          </cell>
          <cell r="B264">
            <v>2600</v>
          </cell>
          <cell r="C264">
            <v>45810</v>
          </cell>
          <cell r="D264">
            <v>32690</v>
          </cell>
          <cell r="E264">
            <v>18650</v>
          </cell>
          <cell r="F264">
            <v>15270</v>
          </cell>
          <cell r="G264">
            <v>11900</v>
          </cell>
          <cell r="H264">
            <v>8520</v>
          </cell>
          <cell r="I264">
            <v>5150</v>
          </cell>
          <cell r="J264">
            <v>1770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>
            <v>2600</v>
          </cell>
          <cell r="B265">
            <v>2610</v>
          </cell>
          <cell r="C265">
            <v>46670</v>
          </cell>
          <cell r="D265">
            <v>33540</v>
          </cell>
          <cell r="E265">
            <v>18920</v>
          </cell>
          <cell r="F265">
            <v>15480</v>
          </cell>
          <cell r="G265">
            <v>12110</v>
          </cell>
          <cell r="H265">
            <v>8730</v>
          </cell>
          <cell r="I265">
            <v>5360</v>
          </cell>
          <cell r="J265">
            <v>1980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>
            <v>2610</v>
          </cell>
          <cell r="B266">
            <v>2620</v>
          </cell>
          <cell r="C266">
            <v>47530</v>
          </cell>
          <cell r="D266">
            <v>34400</v>
          </cell>
          <cell r="E266">
            <v>19250</v>
          </cell>
          <cell r="F266">
            <v>15690</v>
          </cell>
          <cell r="G266">
            <v>12320</v>
          </cell>
          <cell r="H266">
            <v>8940</v>
          </cell>
          <cell r="I266">
            <v>5570</v>
          </cell>
          <cell r="J266">
            <v>2190</v>
          </cell>
          <cell r="K266">
            <v>0</v>
          </cell>
          <cell r="L266">
            <v>0</v>
          </cell>
          <cell r="M266">
            <v>0</v>
          </cell>
        </row>
        <row r="267">
          <cell r="A267">
            <v>2620</v>
          </cell>
          <cell r="B267">
            <v>2630</v>
          </cell>
          <cell r="C267">
            <v>48380</v>
          </cell>
          <cell r="D267">
            <v>35260</v>
          </cell>
          <cell r="E267">
            <v>19580</v>
          </cell>
          <cell r="F267">
            <v>15910</v>
          </cell>
          <cell r="G267">
            <v>12530</v>
          </cell>
          <cell r="H267">
            <v>9160</v>
          </cell>
          <cell r="I267">
            <v>5780</v>
          </cell>
          <cell r="J267">
            <v>2410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>
            <v>2630</v>
          </cell>
          <cell r="B268">
            <v>2640</v>
          </cell>
          <cell r="C268">
            <v>49240</v>
          </cell>
          <cell r="D268">
            <v>36110</v>
          </cell>
          <cell r="E268">
            <v>19910</v>
          </cell>
          <cell r="F268">
            <v>16120</v>
          </cell>
          <cell r="G268">
            <v>12740</v>
          </cell>
          <cell r="H268">
            <v>9370</v>
          </cell>
          <cell r="I268">
            <v>5990</v>
          </cell>
          <cell r="J268">
            <v>2620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>
            <v>2640</v>
          </cell>
          <cell r="B269">
            <v>2650</v>
          </cell>
          <cell r="C269">
            <v>50090</v>
          </cell>
          <cell r="D269">
            <v>36970</v>
          </cell>
          <cell r="E269">
            <v>20240</v>
          </cell>
          <cell r="F269">
            <v>16330</v>
          </cell>
          <cell r="G269">
            <v>12960</v>
          </cell>
          <cell r="H269">
            <v>9580</v>
          </cell>
          <cell r="I269">
            <v>6210</v>
          </cell>
          <cell r="J269">
            <v>2830</v>
          </cell>
          <cell r="K269">
            <v>0</v>
          </cell>
          <cell r="L269">
            <v>0</v>
          </cell>
          <cell r="M269">
            <v>0</v>
          </cell>
        </row>
        <row r="270">
          <cell r="A270">
            <v>2650</v>
          </cell>
          <cell r="B270">
            <v>2660</v>
          </cell>
          <cell r="C270">
            <v>50950</v>
          </cell>
          <cell r="D270">
            <v>37820</v>
          </cell>
          <cell r="E270">
            <v>20570</v>
          </cell>
          <cell r="F270">
            <v>16540</v>
          </cell>
          <cell r="G270">
            <v>13170</v>
          </cell>
          <cell r="H270">
            <v>9790</v>
          </cell>
          <cell r="I270">
            <v>6420</v>
          </cell>
          <cell r="J270">
            <v>3040</v>
          </cell>
          <cell r="K270" t="str">
            <v>-</v>
          </cell>
          <cell r="L270" t="str">
            <v>-</v>
          </cell>
          <cell r="M270" t="str">
            <v>-</v>
          </cell>
        </row>
        <row r="271">
          <cell r="A271">
            <v>2660</v>
          </cell>
          <cell r="B271">
            <v>2670</v>
          </cell>
          <cell r="C271">
            <v>51800</v>
          </cell>
          <cell r="D271">
            <v>38680</v>
          </cell>
          <cell r="E271">
            <v>20900</v>
          </cell>
          <cell r="F271">
            <v>16750</v>
          </cell>
          <cell r="G271">
            <v>13380</v>
          </cell>
          <cell r="H271">
            <v>10000</v>
          </cell>
          <cell r="I271">
            <v>6630</v>
          </cell>
          <cell r="J271">
            <v>3250</v>
          </cell>
          <cell r="K271" t="str">
            <v>-</v>
          </cell>
          <cell r="L271" t="str">
            <v>-</v>
          </cell>
          <cell r="M271" t="str">
            <v>-</v>
          </cell>
        </row>
        <row r="272">
          <cell r="A272">
            <v>2670</v>
          </cell>
          <cell r="B272">
            <v>2680</v>
          </cell>
          <cell r="C272">
            <v>52660</v>
          </cell>
          <cell r="D272">
            <v>39540</v>
          </cell>
          <cell r="E272">
            <v>21230</v>
          </cell>
          <cell r="F272">
            <v>16970</v>
          </cell>
          <cell r="G272">
            <v>13590</v>
          </cell>
          <cell r="H272">
            <v>10220</v>
          </cell>
          <cell r="I272">
            <v>6840</v>
          </cell>
          <cell r="J272">
            <v>3470</v>
          </cell>
          <cell r="K272" t="str">
            <v>-</v>
          </cell>
          <cell r="L272" t="str">
            <v>-</v>
          </cell>
          <cell r="M272" t="str">
            <v>-</v>
          </cell>
        </row>
        <row r="273">
          <cell r="A273">
            <v>2680</v>
          </cell>
          <cell r="B273">
            <v>2690</v>
          </cell>
          <cell r="C273">
            <v>53520</v>
          </cell>
          <cell r="D273">
            <v>40390</v>
          </cell>
          <cell r="E273">
            <v>21560</v>
          </cell>
          <cell r="F273">
            <v>17180</v>
          </cell>
          <cell r="G273">
            <v>13800</v>
          </cell>
          <cell r="H273">
            <v>10430</v>
          </cell>
          <cell r="I273">
            <v>7050</v>
          </cell>
          <cell r="J273">
            <v>3680</v>
          </cell>
          <cell r="K273" t="str">
            <v>-</v>
          </cell>
          <cell r="L273" t="str">
            <v>-</v>
          </cell>
          <cell r="M273" t="str">
            <v>-</v>
          </cell>
        </row>
        <row r="274">
          <cell r="A274">
            <v>2690</v>
          </cell>
          <cell r="B274">
            <v>2700</v>
          </cell>
          <cell r="C274">
            <v>54370</v>
          </cell>
          <cell r="D274">
            <v>41250</v>
          </cell>
          <cell r="E274">
            <v>21890</v>
          </cell>
          <cell r="F274">
            <v>17390</v>
          </cell>
          <cell r="G274">
            <v>14020</v>
          </cell>
          <cell r="H274">
            <v>10640</v>
          </cell>
          <cell r="I274">
            <v>7270</v>
          </cell>
          <cell r="J274">
            <v>3890</v>
          </cell>
          <cell r="K274" t="str">
            <v>-</v>
          </cell>
          <cell r="L274" t="str">
            <v>-</v>
          </cell>
          <cell r="M274" t="str">
            <v>-</v>
          </cell>
        </row>
        <row r="275">
          <cell r="A275">
            <v>2700</v>
          </cell>
          <cell r="B275">
            <v>2710</v>
          </cell>
          <cell r="C275">
            <v>55230</v>
          </cell>
          <cell r="D275">
            <v>42100</v>
          </cell>
          <cell r="E275">
            <v>22220</v>
          </cell>
          <cell r="F275">
            <v>17600</v>
          </cell>
          <cell r="G275">
            <v>14230</v>
          </cell>
          <cell r="H275">
            <v>10850</v>
          </cell>
          <cell r="I275">
            <v>7480</v>
          </cell>
          <cell r="J275">
            <v>4100</v>
          </cell>
          <cell r="K275" t="str">
            <v>-</v>
          </cell>
          <cell r="L275" t="str">
            <v>-</v>
          </cell>
          <cell r="M275" t="str">
            <v>-</v>
          </cell>
        </row>
        <row r="276">
          <cell r="A276">
            <v>2710</v>
          </cell>
          <cell r="B276">
            <v>2720</v>
          </cell>
          <cell r="C276">
            <v>56080</v>
          </cell>
          <cell r="D276">
            <v>42960</v>
          </cell>
          <cell r="E276">
            <v>22550</v>
          </cell>
          <cell r="F276">
            <v>17810</v>
          </cell>
          <cell r="G276">
            <v>14440</v>
          </cell>
          <cell r="H276">
            <v>11060</v>
          </cell>
          <cell r="I276">
            <v>7690</v>
          </cell>
          <cell r="J276">
            <v>4310</v>
          </cell>
          <cell r="K276" t="str">
            <v>-</v>
          </cell>
          <cell r="L276" t="str">
            <v>-</v>
          </cell>
          <cell r="M276" t="str">
            <v>-</v>
          </cell>
        </row>
        <row r="277">
          <cell r="A277">
            <v>2720</v>
          </cell>
          <cell r="B277">
            <v>2730</v>
          </cell>
          <cell r="C277">
            <v>56940</v>
          </cell>
          <cell r="D277">
            <v>43810</v>
          </cell>
          <cell r="E277">
            <v>22880</v>
          </cell>
          <cell r="F277">
            <v>18030</v>
          </cell>
          <cell r="G277">
            <v>14650</v>
          </cell>
          <cell r="H277">
            <v>11280</v>
          </cell>
          <cell r="I277">
            <v>7900</v>
          </cell>
          <cell r="J277">
            <v>4530</v>
          </cell>
          <cell r="K277">
            <v>1150</v>
          </cell>
          <cell r="L277" t="str">
            <v>-</v>
          </cell>
          <cell r="M277" t="str">
            <v>-</v>
          </cell>
        </row>
        <row r="278">
          <cell r="A278">
            <v>2730</v>
          </cell>
          <cell r="B278">
            <v>2740</v>
          </cell>
          <cell r="C278">
            <v>57790</v>
          </cell>
          <cell r="D278">
            <v>44670</v>
          </cell>
          <cell r="E278">
            <v>23210</v>
          </cell>
          <cell r="F278">
            <v>18240</v>
          </cell>
          <cell r="G278">
            <v>14860</v>
          </cell>
          <cell r="H278">
            <v>11490</v>
          </cell>
          <cell r="I278">
            <v>8110</v>
          </cell>
          <cell r="J278">
            <v>4740</v>
          </cell>
          <cell r="K278">
            <v>1360</v>
          </cell>
          <cell r="L278" t="str">
            <v>-</v>
          </cell>
          <cell r="M278" t="str">
            <v>-</v>
          </cell>
        </row>
        <row r="279">
          <cell r="A279">
            <v>2740</v>
          </cell>
          <cell r="B279">
            <v>2750</v>
          </cell>
          <cell r="C279">
            <v>58650</v>
          </cell>
          <cell r="D279">
            <v>45530</v>
          </cell>
          <cell r="E279">
            <v>23540</v>
          </cell>
          <cell r="F279">
            <v>18450</v>
          </cell>
          <cell r="G279">
            <v>15070</v>
          </cell>
          <cell r="H279">
            <v>11700</v>
          </cell>
          <cell r="I279">
            <v>8320</v>
          </cell>
          <cell r="J279">
            <v>4950</v>
          </cell>
          <cell r="K279">
            <v>1570</v>
          </cell>
          <cell r="L279" t="str">
            <v>-</v>
          </cell>
          <cell r="M279" t="str">
            <v>-</v>
          </cell>
        </row>
        <row r="280">
          <cell r="A280">
            <v>2750</v>
          </cell>
          <cell r="B280">
            <v>2760</v>
          </cell>
          <cell r="C280">
            <v>59510</v>
          </cell>
          <cell r="D280">
            <v>46380</v>
          </cell>
          <cell r="E280">
            <v>23870</v>
          </cell>
          <cell r="F280">
            <v>18660</v>
          </cell>
          <cell r="G280">
            <v>15290</v>
          </cell>
          <cell r="H280">
            <v>11910</v>
          </cell>
          <cell r="I280">
            <v>8540</v>
          </cell>
          <cell r="J280">
            <v>5160</v>
          </cell>
          <cell r="K280">
            <v>1790</v>
          </cell>
          <cell r="L280" t="str">
            <v>-</v>
          </cell>
          <cell r="M280" t="str">
            <v>-</v>
          </cell>
        </row>
        <row r="281">
          <cell r="A281">
            <v>2760</v>
          </cell>
          <cell r="B281">
            <v>2770</v>
          </cell>
          <cell r="C281">
            <v>60360</v>
          </cell>
          <cell r="D281">
            <v>47240</v>
          </cell>
          <cell r="E281">
            <v>24200</v>
          </cell>
          <cell r="F281">
            <v>18950</v>
          </cell>
          <cell r="G281">
            <v>15500</v>
          </cell>
          <cell r="H281">
            <v>12120</v>
          </cell>
          <cell r="I281">
            <v>8750</v>
          </cell>
          <cell r="J281">
            <v>5370</v>
          </cell>
          <cell r="K281">
            <v>2000</v>
          </cell>
          <cell r="L281" t="str">
            <v>-</v>
          </cell>
          <cell r="M281" t="str">
            <v>-</v>
          </cell>
        </row>
        <row r="282">
          <cell r="A282">
            <v>2770</v>
          </cell>
          <cell r="B282">
            <v>2780</v>
          </cell>
          <cell r="C282">
            <v>61220</v>
          </cell>
          <cell r="D282">
            <v>48090</v>
          </cell>
          <cell r="E282">
            <v>24520</v>
          </cell>
          <cell r="F282">
            <v>19270</v>
          </cell>
          <cell r="G282">
            <v>15710</v>
          </cell>
          <cell r="H282">
            <v>12340</v>
          </cell>
          <cell r="I282">
            <v>8960</v>
          </cell>
          <cell r="J282">
            <v>5590</v>
          </cell>
          <cell r="K282">
            <v>2210</v>
          </cell>
          <cell r="L282" t="str">
            <v>-</v>
          </cell>
          <cell r="M282" t="str">
            <v>-</v>
          </cell>
        </row>
        <row r="283">
          <cell r="A283">
            <v>2780</v>
          </cell>
          <cell r="B283">
            <v>2790</v>
          </cell>
          <cell r="C283">
            <v>62070</v>
          </cell>
          <cell r="D283">
            <v>48950</v>
          </cell>
          <cell r="E283">
            <v>24850</v>
          </cell>
          <cell r="F283">
            <v>19600</v>
          </cell>
          <cell r="G283">
            <v>15920</v>
          </cell>
          <cell r="H283">
            <v>12550</v>
          </cell>
          <cell r="I283">
            <v>9170</v>
          </cell>
          <cell r="J283">
            <v>5800</v>
          </cell>
          <cell r="K283">
            <v>2420</v>
          </cell>
          <cell r="L283" t="str">
            <v>-</v>
          </cell>
          <cell r="M283" t="str">
            <v>-</v>
          </cell>
        </row>
        <row r="284">
          <cell r="A284">
            <v>2790</v>
          </cell>
          <cell r="B284">
            <v>2800</v>
          </cell>
          <cell r="C284">
            <v>62930</v>
          </cell>
          <cell r="D284">
            <v>49800</v>
          </cell>
          <cell r="E284">
            <v>25180</v>
          </cell>
          <cell r="F284">
            <v>19930</v>
          </cell>
          <cell r="G284">
            <v>16130</v>
          </cell>
          <cell r="H284">
            <v>12760</v>
          </cell>
          <cell r="I284">
            <v>9380</v>
          </cell>
          <cell r="J284">
            <v>6010</v>
          </cell>
          <cell r="K284">
            <v>2630</v>
          </cell>
          <cell r="L284" t="str">
            <v>-</v>
          </cell>
          <cell r="M284" t="str">
            <v>-</v>
          </cell>
        </row>
        <row r="285">
          <cell r="A285">
            <v>2800</v>
          </cell>
          <cell r="B285">
            <v>2810</v>
          </cell>
          <cell r="C285">
            <v>63780</v>
          </cell>
          <cell r="D285">
            <v>50660</v>
          </cell>
          <cell r="E285">
            <v>25510</v>
          </cell>
          <cell r="F285">
            <v>20260</v>
          </cell>
          <cell r="G285">
            <v>16350</v>
          </cell>
          <cell r="H285">
            <v>12970</v>
          </cell>
          <cell r="I285">
            <v>9600</v>
          </cell>
          <cell r="J285">
            <v>6220</v>
          </cell>
          <cell r="K285">
            <v>2850</v>
          </cell>
          <cell r="L285" t="str">
            <v>-</v>
          </cell>
          <cell r="M285" t="str">
            <v>-</v>
          </cell>
        </row>
        <row r="286">
          <cell r="A286">
            <v>2810</v>
          </cell>
          <cell r="B286">
            <v>2820</v>
          </cell>
          <cell r="C286">
            <v>64640</v>
          </cell>
          <cell r="D286">
            <v>51520</v>
          </cell>
          <cell r="E286">
            <v>25840</v>
          </cell>
          <cell r="F286">
            <v>20590</v>
          </cell>
          <cell r="G286">
            <v>16560</v>
          </cell>
          <cell r="H286">
            <v>13180</v>
          </cell>
          <cell r="I286">
            <v>9810</v>
          </cell>
          <cell r="J286">
            <v>6430</v>
          </cell>
          <cell r="K286">
            <v>3060</v>
          </cell>
          <cell r="L286" t="str">
            <v>-</v>
          </cell>
          <cell r="M286" t="str">
            <v>-</v>
          </cell>
        </row>
        <row r="287">
          <cell r="A287">
            <v>2820</v>
          </cell>
          <cell r="B287">
            <v>2830</v>
          </cell>
          <cell r="C287">
            <v>65500</v>
          </cell>
          <cell r="D287">
            <v>52370</v>
          </cell>
          <cell r="E287">
            <v>26170</v>
          </cell>
          <cell r="F287">
            <v>20920</v>
          </cell>
          <cell r="G287">
            <v>16770</v>
          </cell>
          <cell r="H287">
            <v>13400</v>
          </cell>
          <cell r="I287">
            <v>10020</v>
          </cell>
          <cell r="J287">
            <v>6650</v>
          </cell>
          <cell r="K287">
            <v>3270</v>
          </cell>
          <cell r="L287" t="str">
            <v>-</v>
          </cell>
          <cell r="M287" t="str">
            <v>-</v>
          </cell>
        </row>
        <row r="288">
          <cell r="A288">
            <v>2830</v>
          </cell>
          <cell r="B288">
            <v>2840</v>
          </cell>
          <cell r="C288">
            <v>66350</v>
          </cell>
          <cell r="D288">
            <v>53230</v>
          </cell>
          <cell r="E288">
            <v>26500</v>
          </cell>
          <cell r="F288">
            <v>21250</v>
          </cell>
          <cell r="G288">
            <v>16980</v>
          </cell>
          <cell r="H288">
            <v>13610</v>
          </cell>
          <cell r="I288">
            <v>10230</v>
          </cell>
          <cell r="J288">
            <v>6860</v>
          </cell>
          <cell r="K288">
            <v>3480</v>
          </cell>
          <cell r="L288" t="str">
            <v>-</v>
          </cell>
          <cell r="M288" t="str">
            <v>-</v>
          </cell>
        </row>
        <row r="289">
          <cell r="A289">
            <v>2840</v>
          </cell>
          <cell r="B289">
            <v>2850</v>
          </cell>
          <cell r="C289">
            <v>67210</v>
          </cell>
          <cell r="D289">
            <v>54080</v>
          </cell>
          <cell r="E289">
            <v>26830</v>
          </cell>
          <cell r="F289">
            <v>21580</v>
          </cell>
          <cell r="G289">
            <v>17190</v>
          </cell>
          <cell r="H289">
            <v>13820</v>
          </cell>
          <cell r="I289">
            <v>10440</v>
          </cell>
          <cell r="J289">
            <v>7070</v>
          </cell>
          <cell r="K289">
            <v>3690</v>
          </cell>
          <cell r="L289" t="str">
            <v>-</v>
          </cell>
          <cell r="M289" t="str">
            <v>-</v>
          </cell>
        </row>
        <row r="290">
          <cell r="A290">
            <v>2850</v>
          </cell>
          <cell r="B290">
            <v>2860</v>
          </cell>
          <cell r="C290">
            <v>68060</v>
          </cell>
          <cell r="D290">
            <v>54940</v>
          </cell>
          <cell r="E290">
            <v>27160</v>
          </cell>
          <cell r="F290">
            <v>21910</v>
          </cell>
          <cell r="G290">
            <v>17410</v>
          </cell>
          <cell r="H290">
            <v>14030</v>
          </cell>
          <cell r="I290">
            <v>10660</v>
          </cell>
          <cell r="J290">
            <v>7280</v>
          </cell>
          <cell r="K290">
            <v>3910</v>
          </cell>
          <cell r="L290" t="str">
            <v>-</v>
          </cell>
          <cell r="M290" t="str">
            <v>-</v>
          </cell>
        </row>
        <row r="291">
          <cell r="A291">
            <v>2860</v>
          </cell>
          <cell r="B291">
            <v>2870</v>
          </cell>
          <cell r="C291">
            <v>68920</v>
          </cell>
          <cell r="D291">
            <v>55790</v>
          </cell>
          <cell r="E291">
            <v>27490</v>
          </cell>
          <cell r="F291">
            <v>22240</v>
          </cell>
          <cell r="G291">
            <v>17620</v>
          </cell>
          <cell r="H291">
            <v>14240</v>
          </cell>
          <cell r="I291">
            <v>10870</v>
          </cell>
          <cell r="J291">
            <v>7490</v>
          </cell>
          <cell r="K291">
            <v>4120</v>
          </cell>
          <cell r="L291" t="str">
            <v>-</v>
          </cell>
          <cell r="M291" t="str">
            <v>-</v>
          </cell>
        </row>
        <row r="292">
          <cell r="A292">
            <v>2870</v>
          </cell>
          <cell r="B292">
            <v>2880</v>
          </cell>
          <cell r="C292">
            <v>69780</v>
          </cell>
          <cell r="D292">
            <v>56650</v>
          </cell>
          <cell r="E292">
            <v>27820</v>
          </cell>
          <cell r="F292">
            <v>22570</v>
          </cell>
          <cell r="G292">
            <v>17830</v>
          </cell>
          <cell r="H292">
            <v>14460</v>
          </cell>
          <cell r="I292">
            <v>11080</v>
          </cell>
          <cell r="J292">
            <v>7710</v>
          </cell>
          <cell r="K292">
            <v>4330</v>
          </cell>
          <cell r="L292" t="str">
            <v>-</v>
          </cell>
          <cell r="M292" t="str">
            <v>-</v>
          </cell>
        </row>
        <row r="293">
          <cell r="A293">
            <v>2880</v>
          </cell>
          <cell r="B293">
            <v>2890</v>
          </cell>
          <cell r="C293">
            <v>70630</v>
          </cell>
          <cell r="D293">
            <v>57510</v>
          </cell>
          <cell r="E293">
            <v>28150</v>
          </cell>
          <cell r="F293">
            <v>22900</v>
          </cell>
          <cell r="G293">
            <v>18040</v>
          </cell>
          <cell r="H293">
            <v>14670</v>
          </cell>
          <cell r="I293">
            <v>11290</v>
          </cell>
          <cell r="J293">
            <v>7920</v>
          </cell>
          <cell r="K293">
            <v>4540</v>
          </cell>
          <cell r="L293">
            <v>1170</v>
          </cell>
          <cell r="M293" t="str">
            <v>-</v>
          </cell>
        </row>
        <row r="294">
          <cell r="A294">
            <v>2890</v>
          </cell>
          <cell r="B294">
            <v>2900</v>
          </cell>
          <cell r="C294">
            <v>71490</v>
          </cell>
          <cell r="D294">
            <v>58360</v>
          </cell>
          <cell r="E294">
            <v>28480</v>
          </cell>
          <cell r="F294">
            <v>23230</v>
          </cell>
          <cell r="G294">
            <v>18250</v>
          </cell>
          <cell r="H294">
            <v>14880</v>
          </cell>
          <cell r="I294">
            <v>11500</v>
          </cell>
          <cell r="J294">
            <v>8130</v>
          </cell>
          <cell r="K294">
            <v>4750</v>
          </cell>
          <cell r="L294">
            <v>1380</v>
          </cell>
          <cell r="M294" t="str">
            <v>-</v>
          </cell>
        </row>
        <row r="295">
          <cell r="A295">
            <v>2900</v>
          </cell>
          <cell r="B295">
            <v>2910</v>
          </cell>
          <cell r="C295">
            <v>72340</v>
          </cell>
          <cell r="D295">
            <v>59220</v>
          </cell>
          <cell r="E295">
            <v>28810</v>
          </cell>
          <cell r="F295">
            <v>23560</v>
          </cell>
          <cell r="G295">
            <v>18470</v>
          </cell>
          <cell r="H295">
            <v>15090</v>
          </cell>
          <cell r="I295">
            <v>11720</v>
          </cell>
          <cell r="J295">
            <v>8340</v>
          </cell>
          <cell r="K295">
            <v>4970</v>
          </cell>
          <cell r="L295">
            <v>1590</v>
          </cell>
          <cell r="M295" t="str">
            <v>-</v>
          </cell>
        </row>
        <row r="296">
          <cell r="A296">
            <v>2910</v>
          </cell>
          <cell r="B296">
            <v>2920</v>
          </cell>
          <cell r="C296">
            <v>73200</v>
          </cell>
          <cell r="D296">
            <v>60070</v>
          </cell>
          <cell r="E296">
            <v>29140</v>
          </cell>
          <cell r="F296">
            <v>23890</v>
          </cell>
          <cell r="G296">
            <v>18680</v>
          </cell>
          <cell r="H296">
            <v>15300</v>
          </cell>
          <cell r="I296">
            <v>11930</v>
          </cell>
          <cell r="J296">
            <v>8550</v>
          </cell>
          <cell r="K296">
            <v>5180</v>
          </cell>
          <cell r="L296">
            <v>1800</v>
          </cell>
          <cell r="M296" t="str">
            <v>-</v>
          </cell>
        </row>
        <row r="297">
          <cell r="A297">
            <v>2920</v>
          </cell>
          <cell r="B297">
            <v>2930</v>
          </cell>
          <cell r="C297">
            <v>74050</v>
          </cell>
          <cell r="D297">
            <v>60930</v>
          </cell>
          <cell r="E297">
            <v>29470</v>
          </cell>
          <cell r="F297">
            <v>24220</v>
          </cell>
          <cell r="G297">
            <v>18970</v>
          </cell>
          <cell r="H297">
            <v>15510</v>
          </cell>
          <cell r="I297">
            <v>12140</v>
          </cell>
          <cell r="J297">
            <v>8760</v>
          </cell>
          <cell r="K297">
            <v>5390</v>
          </cell>
          <cell r="L297">
            <v>2010</v>
          </cell>
          <cell r="M297" t="str">
            <v>-</v>
          </cell>
        </row>
        <row r="298">
          <cell r="A298">
            <v>2930</v>
          </cell>
          <cell r="B298">
            <v>2940</v>
          </cell>
          <cell r="C298">
            <v>74910</v>
          </cell>
          <cell r="D298">
            <v>61780</v>
          </cell>
          <cell r="E298">
            <v>29800</v>
          </cell>
          <cell r="F298">
            <v>24550</v>
          </cell>
          <cell r="G298">
            <v>19300</v>
          </cell>
          <cell r="H298">
            <v>15730</v>
          </cell>
          <cell r="I298">
            <v>12350</v>
          </cell>
          <cell r="J298">
            <v>8980</v>
          </cell>
          <cell r="K298">
            <v>5600</v>
          </cell>
          <cell r="L298">
            <v>2230</v>
          </cell>
          <cell r="M298" t="str">
            <v>-</v>
          </cell>
        </row>
        <row r="299">
          <cell r="A299">
            <v>2940</v>
          </cell>
          <cell r="B299">
            <v>2950</v>
          </cell>
          <cell r="C299">
            <v>75770</v>
          </cell>
          <cell r="D299">
            <v>62640</v>
          </cell>
          <cell r="E299">
            <v>30130</v>
          </cell>
          <cell r="F299">
            <v>24880</v>
          </cell>
          <cell r="G299">
            <v>19630</v>
          </cell>
          <cell r="H299">
            <v>15940</v>
          </cell>
          <cell r="I299">
            <v>12560</v>
          </cell>
          <cell r="J299">
            <v>9190</v>
          </cell>
          <cell r="K299">
            <v>5810</v>
          </cell>
          <cell r="L299">
            <v>2440</v>
          </cell>
          <cell r="M299" t="str">
            <v>-</v>
          </cell>
        </row>
        <row r="300">
          <cell r="A300">
            <v>2950</v>
          </cell>
          <cell r="B300">
            <v>2960</v>
          </cell>
          <cell r="C300">
            <v>76620</v>
          </cell>
          <cell r="D300">
            <v>63500</v>
          </cell>
          <cell r="E300">
            <v>30460</v>
          </cell>
          <cell r="F300">
            <v>25210</v>
          </cell>
          <cell r="G300">
            <v>19960</v>
          </cell>
          <cell r="H300">
            <v>16150</v>
          </cell>
          <cell r="I300">
            <v>12780</v>
          </cell>
          <cell r="J300">
            <v>9400</v>
          </cell>
          <cell r="K300">
            <v>6030</v>
          </cell>
          <cell r="L300">
            <v>2650</v>
          </cell>
          <cell r="M300" t="str">
            <v>-</v>
          </cell>
        </row>
        <row r="301">
          <cell r="A301">
            <v>2960</v>
          </cell>
          <cell r="B301">
            <v>2970</v>
          </cell>
          <cell r="C301">
            <v>77480</v>
          </cell>
          <cell r="D301">
            <v>64350</v>
          </cell>
          <cell r="E301">
            <v>30790</v>
          </cell>
          <cell r="F301">
            <v>25540</v>
          </cell>
          <cell r="G301">
            <v>20290</v>
          </cell>
          <cell r="H301">
            <v>16360</v>
          </cell>
          <cell r="I301">
            <v>12990</v>
          </cell>
          <cell r="J301">
            <v>9610</v>
          </cell>
          <cell r="K301">
            <v>6240</v>
          </cell>
          <cell r="L301">
            <v>2860</v>
          </cell>
          <cell r="M301" t="str">
            <v>-</v>
          </cell>
        </row>
        <row r="302">
          <cell r="A302">
            <v>2970</v>
          </cell>
          <cell r="B302">
            <v>2980</v>
          </cell>
          <cell r="C302">
            <v>78330</v>
          </cell>
          <cell r="D302">
            <v>65210</v>
          </cell>
          <cell r="E302">
            <v>31120</v>
          </cell>
          <cell r="F302">
            <v>25870</v>
          </cell>
          <cell r="G302">
            <v>20620</v>
          </cell>
          <cell r="H302">
            <v>16570</v>
          </cell>
          <cell r="I302">
            <v>13200</v>
          </cell>
          <cell r="J302">
            <v>9820</v>
          </cell>
          <cell r="K302">
            <v>6450</v>
          </cell>
          <cell r="L302">
            <v>3070</v>
          </cell>
          <cell r="M302" t="str">
            <v>-</v>
          </cell>
        </row>
        <row r="303">
          <cell r="A303">
            <v>2980</v>
          </cell>
          <cell r="B303">
            <v>2990</v>
          </cell>
          <cell r="C303">
            <v>79190</v>
          </cell>
          <cell r="D303">
            <v>66060</v>
          </cell>
          <cell r="E303">
            <v>31450</v>
          </cell>
          <cell r="F303">
            <v>26200</v>
          </cell>
          <cell r="G303">
            <v>20950</v>
          </cell>
          <cell r="H303">
            <v>16790</v>
          </cell>
          <cell r="I303">
            <v>13410</v>
          </cell>
          <cell r="J303">
            <v>10040</v>
          </cell>
          <cell r="K303">
            <v>6660</v>
          </cell>
          <cell r="L303">
            <v>3290</v>
          </cell>
          <cell r="M303" t="str">
            <v>-</v>
          </cell>
        </row>
        <row r="304">
          <cell r="A304">
            <v>2990</v>
          </cell>
          <cell r="B304">
            <v>3000</v>
          </cell>
          <cell r="C304">
            <v>80470</v>
          </cell>
          <cell r="D304">
            <v>67350</v>
          </cell>
          <cell r="E304">
            <v>32490</v>
          </cell>
          <cell r="F304">
            <v>26690</v>
          </cell>
          <cell r="G304">
            <v>21440</v>
          </cell>
          <cell r="H304">
            <v>17100</v>
          </cell>
          <cell r="I304">
            <v>13730</v>
          </cell>
          <cell r="J304">
            <v>10350</v>
          </cell>
          <cell r="K304">
            <v>6980</v>
          </cell>
          <cell r="L304">
            <v>3600</v>
          </cell>
          <cell r="M304" t="str">
            <v>-</v>
          </cell>
        </row>
        <row r="305">
          <cell r="A305">
            <v>3000</v>
          </cell>
          <cell r="B305">
            <v>3020</v>
          </cell>
          <cell r="C305">
            <v>82180</v>
          </cell>
          <cell r="D305">
            <v>69060</v>
          </cell>
          <cell r="E305">
            <v>34140</v>
          </cell>
          <cell r="F305">
            <v>27350</v>
          </cell>
          <cell r="G305">
            <v>22100</v>
          </cell>
          <cell r="H305">
            <v>17530</v>
          </cell>
          <cell r="I305">
            <v>14150</v>
          </cell>
          <cell r="J305">
            <v>10780</v>
          </cell>
          <cell r="K305">
            <v>7400</v>
          </cell>
          <cell r="L305">
            <v>4030</v>
          </cell>
          <cell r="M305" t="str">
            <v>-</v>
          </cell>
        </row>
        <row r="306">
          <cell r="A306">
            <v>3020</v>
          </cell>
          <cell r="B306">
            <v>3040</v>
          </cell>
          <cell r="C306">
            <v>83890</v>
          </cell>
          <cell r="D306">
            <v>70770</v>
          </cell>
          <cell r="E306">
            <v>35790</v>
          </cell>
          <cell r="F306">
            <v>28010</v>
          </cell>
          <cell r="G306">
            <v>22760</v>
          </cell>
          <cell r="H306">
            <v>17950</v>
          </cell>
          <cell r="I306">
            <v>14580</v>
          </cell>
          <cell r="J306">
            <v>11200</v>
          </cell>
          <cell r="K306">
            <v>7830</v>
          </cell>
          <cell r="L306">
            <v>4450</v>
          </cell>
          <cell r="M306">
            <v>1080</v>
          </cell>
        </row>
        <row r="307">
          <cell r="A307">
            <v>3040</v>
          </cell>
          <cell r="B307">
            <v>3060</v>
          </cell>
          <cell r="C307">
            <v>85610</v>
          </cell>
          <cell r="D307">
            <v>72480</v>
          </cell>
          <cell r="E307">
            <v>37440</v>
          </cell>
          <cell r="F307">
            <v>28670</v>
          </cell>
          <cell r="G307">
            <v>23420</v>
          </cell>
          <cell r="H307">
            <v>18380</v>
          </cell>
          <cell r="I307">
            <v>15000</v>
          </cell>
          <cell r="J307">
            <v>11630</v>
          </cell>
          <cell r="K307">
            <v>8250</v>
          </cell>
          <cell r="L307">
            <v>4880</v>
          </cell>
          <cell r="M307">
            <v>1500</v>
          </cell>
        </row>
        <row r="308">
          <cell r="A308">
            <v>3060</v>
          </cell>
          <cell r="B308">
            <v>3080</v>
          </cell>
          <cell r="C308">
            <v>87320</v>
          </cell>
          <cell r="D308">
            <v>74190</v>
          </cell>
          <cell r="E308">
            <v>39080</v>
          </cell>
          <cell r="F308">
            <v>29330</v>
          </cell>
          <cell r="G308">
            <v>24080</v>
          </cell>
          <cell r="H308">
            <v>18830</v>
          </cell>
          <cell r="I308">
            <v>15430</v>
          </cell>
          <cell r="J308">
            <v>12050</v>
          </cell>
          <cell r="K308">
            <v>8680</v>
          </cell>
          <cell r="L308">
            <v>5300</v>
          </cell>
          <cell r="M308">
            <v>1930</v>
          </cell>
        </row>
        <row r="309">
          <cell r="A309">
            <v>3080</v>
          </cell>
          <cell r="B309">
            <v>3100</v>
          </cell>
          <cell r="C309">
            <v>89030</v>
          </cell>
          <cell r="D309">
            <v>75900</v>
          </cell>
          <cell r="E309">
            <v>40730</v>
          </cell>
          <cell r="F309">
            <v>29990</v>
          </cell>
          <cell r="G309">
            <v>24740</v>
          </cell>
          <cell r="H309">
            <v>19490</v>
          </cell>
          <cell r="I309">
            <v>15850</v>
          </cell>
          <cell r="J309">
            <v>12470</v>
          </cell>
          <cell r="K309">
            <v>9100</v>
          </cell>
          <cell r="L309">
            <v>5720</v>
          </cell>
          <cell r="M309">
            <v>2350</v>
          </cell>
        </row>
        <row r="310">
          <cell r="A310">
            <v>3100</v>
          </cell>
          <cell r="B310">
            <v>3120</v>
          </cell>
          <cell r="C310">
            <v>90740</v>
          </cell>
          <cell r="D310">
            <v>77620</v>
          </cell>
          <cell r="E310">
            <v>42380</v>
          </cell>
          <cell r="F310">
            <v>30650</v>
          </cell>
          <cell r="G310">
            <v>25400</v>
          </cell>
          <cell r="H310">
            <v>20150</v>
          </cell>
          <cell r="I310">
            <v>16270</v>
          </cell>
          <cell r="J310">
            <v>12900</v>
          </cell>
          <cell r="K310">
            <v>9520</v>
          </cell>
          <cell r="L310">
            <v>6150</v>
          </cell>
          <cell r="M310">
            <v>2770</v>
          </cell>
        </row>
        <row r="311">
          <cell r="A311">
            <v>3120</v>
          </cell>
          <cell r="B311">
            <v>3140</v>
          </cell>
          <cell r="C311">
            <v>92450</v>
          </cell>
          <cell r="D311">
            <v>79330</v>
          </cell>
          <cell r="E311">
            <v>44030</v>
          </cell>
          <cell r="F311">
            <v>31310</v>
          </cell>
          <cell r="G311">
            <v>26060</v>
          </cell>
          <cell r="H311">
            <v>20810</v>
          </cell>
          <cell r="I311">
            <v>16700</v>
          </cell>
          <cell r="J311">
            <v>13320</v>
          </cell>
          <cell r="K311">
            <v>9950</v>
          </cell>
          <cell r="L311">
            <v>6570</v>
          </cell>
          <cell r="M311">
            <v>3200</v>
          </cell>
        </row>
        <row r="312">
          <cell r="A312">
            <v>3140</v>
          </cell>
          <cell r="B312">
            <v>3160</v>
          </cell>
          <cell r="C312">
            <v>94400</v>
          </cell>
          <cell r="D312">
            <v>81040</v>
          </cell>
          <cell r="E312">
            <v>45680</v>
          </cell>
          <cell r="F312">
            <v>32550</v>
          </cell>
          <cell r="G312">
            <v>26720</v>
          </cell>
          <cell r="H312">
            <v>21470</v>
          </cell>
          <cell r="I312">
            <v>17120</v>
          </cell>
          <cell r="J312">
            <v>13750</v>
          </cell>
          <cell r="K312">
            <v>10370</v>
          </cell>
          <cell r="L312">
            <v>7000</v>
          </cell>
          <cell r="M312">
            <v>3620</v>
          </cell>
        </row>
        <row r="313">
          <cell r="A313">
            <v>3160</v>
          </cell>
          <cell r="B313">
            <v>3180</v>
          </cell>
          <cell r="C313">
            <v>96850</v>
          </cell>
          <cell r="D313">
            <v>82750</v>
          </cell>
          <cell r="E313">
            <v>47330</v>
          </cell>
          <cell r="F313">
            <v>34200</v>
          </cell>
          <cell r="G313">
            <v>27380</v>
          </cell>
          <cell r="H313">
            <v>22130</v>
          </cell>
          <cell r="I313">
            <v>17540</v>
          </cell>
          <cell r="J313">
            <v>14170</v>
          </cell>
          <cell r="K313">
            <v>10790</v>
          </cell>
          <cell r="L313">
            <v>7420</v>
          </cell>
          <cell r="M313">
            <v>4040</v>
          </cell>
        </row>
        <row r="314">
          <cell r="A314">
            <v>3180</v>
          </cell>
          <cell r="B314">
            <v>3200</v>
          </cell>
          <cell r="C314">
            <v>99290</v>
          </cell>
          <cell r="D314">
            <v>84460</v>
          </cell>
          <cell r="E314">
            <v>48980</v>
          </cell>
          <cell r="F314">
            <v>35850</v>
          </cell>
          <cell r="G314">
            <v>28040</v>
          </cell>
          <cell r="H314">
            <v>22790</v>
          </cell>
          <cell r="I314">
            <v>17970</v>
          </cell>
          <cell r="J314">
            <v>14590</v>
          </cell>
          <cell r="K314">
            <v>11220</v>
          </cell>
          <cell r="L314">
            <v>7840</v>
          </cell>
          <cell r="M314">
            <v>4470</v>
          </cell>
        </row>
        <row r="315">
          <cell r="A315">
            <v>3200</v>
          </cell>
          <cell r="B315">
            <v>3220</v>
          </cell>
          <cell r="C315">
            <v>101740</v>
          </cell>
          <cell r="D315">
            <v>86170</v>
          </cell>
          <cell r="E315">
            <v>50620</v>
          </cell>
          <cell r="F315">
            <v>37500</v>
          </cell>
          <cell r="G315">
            <v>28700</v>
          </cell>
          <cell r="H315">
            <v>23450</v>
          </cell>
          <cell r="I315">
            <v>18390</v>
          </cell>
          <cell r="J315">
            <v>15020</v>
          </cell>
          <cell r="K315">
            <v>11640</v>
          </cell>
          <cell r="L315">
            <v>8270</v>
          </cell>
          <cell r="M315">
            <v>4890</v>
          </cell>
        </row>
        <row r="316">
          <cell r="A316">
            <v>3220</v>
          </cell>
          <cell r="B316">
            <v>3240</v>
          </cell>
          <cell r="C316">
            <v>104180</v>
          </cell>
          <cell r="D316">
            <v>87880</v>
          </cell>
          <cell r="E316">
            <v>52270</v>
          </cell>
          <cell r="F316">
            <v>39150</v>
          </cell>
          <cell r="G316">
            <v>29360</v>
          </cell>
          <cell r="H316">
            <v>24110</v>
          </cell>
          <cell r="I316">
            <v>18860</v>
          </cell>
          <cell r="J316">
            <v>15440</v>
          </cell>
          <cell r="K316">
            <v>12070</v>
          </cell>
          <cell r="L316">
            <v>8690</v>
          </cell>
          <cell r="M316">
            <v>5320</v>
          </cell>
        </row>
        <row r="317">
          <cell r="A317">
            <v>3240</v>
          </cell>
          <cell r="B317">
            <v>3260</v>
          </cell>
          <cell r="C317">
            <v>106630</v>
          </cell>
          <cell r="D317">
            <v>89600</v>
          </cell>
          <cell r="E317">
            <v>53920</v>
          </cell>
          <cell r="F317">
            <v>40800</v>
          </cell>
          <cell r="G317">
            <v>30020</v>
          </cell>
          <cell r="H317">
            <v>24770</v>
          </cell>
          <cell r="I317">
            <v>19520</v>
          </cell>
          <cell r="J317">
            <v>15870</v>
          </cell>
          <cell r="K317">
            <v>12490</v>
          </cell>
          <cell r="L317">
            <v>9120</v>
          </cell>
          <cell r="M317">
            <v>5740</v>
          </cell>
        </row>
        <row r="318">
          <cell r="A318">
            <v>3260</v>
          </cell>
          <cell r="B318">
            <v>3280</v>
          </cell>
          <cell r="C318">
            <v>109070</v>
          </cell>
          <cell r="D318">
            <v>91310</v>
          </cell>
          <cell r="E318">
            <v>55570</v>
          </cell>
          <cell r="F318">
            <v>42440</v>
          </cell>
          <cell r="G318">
            <v>30670</v>
          </cell>
          <cell r="H318">
            <v>25420</v>
          </cell>
          <cell r="I318">
            <v>20170</v>
          </cell>
          <cell r="J318">
            <v>16290</v>
          </cell>
          <cell r="K318">
            <v>12910</v>
          </cell>
          <cell r="L318">
            <v>9540</v>
          </cell>
          <cell r="M318">
            <v>6160</v>
          </cell>
        </row>
        <row r="319">
          <cell r="A319">
            <v>3280</v>
          </cell>
          <cell r="B319">
            <v>3300</v>
          </cell>
          <cell r="C319">
            <v>111520</v>
          </cell>
          <cell r="D319">
            <v>93020</v>
          </cell>
          <cell r="E319">
            <v>57220</v>
          </cell>
          <cell r="F319">
            <v>44090</v>
          </cell>
          <cell r="G319">
            <v>31330</v>
          </cell>
          <cell r="H319">
            <v>26080</v>
          </cell>
          <cell r="I319">
            <v>20830</v>
          </cell>
          <cell r="J319">
            <v>16710</v>
          </cell>
          <cell r="K319">
            <v>13340</v>
          </cell>
          <cell r="L319">
            <v>9960</v>
          </cell>
          <cell r="M319">
            <v>6590</v>
          </cell>
        </row>
        <row r="320">
          <cell r="A320">
            <v>3300</v>
          </cell>
          <cell r="B320">
            <v>3320</v>
          </cell>
          <cell r="C320">
            <v>113960</v>
          </cell>
          <cell r="D320">
            <v>95210</v>
          </cell>
          <cell r="E320">
            <v>58870</v>
          </cell>
          <cell r="F320">
            <v>45740</v>
          </cell>
          <cell r="G320">
            <v>32620</v>
          </cell>
          <cell r="H320">
            <v>26740</v>
          </cell>
          <cell r="I320">
            <v>21490</v>
          </cell>
          <cell r="J320">
            <v>17140</v>
          </cell>
          <cell r="K320">
            <v>13760</v>
          </cell>
          <cell r="L320">
            <v>10390</v>
          </cell>
          <cell r="M320">
            <v>7010</v>
          </cell>
        </row>
        <row r="321">
          <cell r="A321">
            <v>3320</v>
          </cell>
          <cell r="B321">
            <v>3340</v>
          </cell>
          <cell r="C321">
            <v>116410</v>
          </cell>
          <cell r="D321">
            <v>97660</v>
          </cell>
          <cell r="E321">
            <v>60440</v>
          </cell>
          <cell r="F321">
            <v>47320</v>
          </cell>
          <cell r="G321">
            <v>34190</v>
          </cell>
          <cell r="H321">
            <v>27370</v>
          </cell>
          <cell r="I321">
            <v>22120</v>
          </cell>
          <cell r="J321">
            <v>17540</v>
          </cell>
          <cell r="K321">
            <v>14170</v>
          </cell>
          <cell r="L321">
            <v>10790</v>
          </cell>
          <cell r="M321">
            <v>7420</v>
          </cell>
        </row>
        <row r="322">
          <cell r="A322">
            <v>3340</v>
          </cell>
          <cell r="B322">
            <v>3360</v>
          </cell>
          <cell r="C322">
            <v>118850</v>
          </cell>
          <cell r="D322">
            <v>100100</v>
          </cell>
          <cell r="E322">
            <v>62010</v>
          </cell>
          <cell r="F322">
            <v>48880</v>
          </cell>
          <cell r="G322">
            <v>35760</v>
          </cell>
          <cell r="H322">
            <v>28000</v>
          </cell>
          <cell r="I322">
            <v>22750</v>
          </cell>
          <cell r="J322">
            <v>17950</v>
          </cell>
          <cell r="K322">
            <v>14570</v>
          </cell>
          <cell r="L322">
            <v>11200</v>
          </cell>
          <cell r="M322">
            <v>7820</v>
          </cell>
        </row>
        <row r="323">
          <cell r="A323">
            <v>3360</v>
          </cell>
          <cell r="B323">
            <v>3380</v>
          </cell>
          <cell r="C323">
            <v>121300</v>
          </cell>
          <cell r="D323">
            <v>102550</v>
          </cell>
          <cell r="E323">
            <v>63570</v>
          </cell>
          <cell r="F323">
            <v>50450</v>
          </cell>
          <cell r="G323">
            <v>37320</v>
          </cell>
          <cell r="H323">
            <v>28630</v>
          </cell>
          <cell r="I323">
            <v>23380</v>
          </cell>
          <cell r="J323">
            <v>18350</v>
          </cell>
          <cell r="K323">
            <v>14970</v>
          </cell>
          <cell r="L323">
            <v>11600</v>
          </cell>
          <cell r="M323">
            <v>8220</v>
          </cell>
        </row>
        <row r="324">
          <cell r="A324">
            <v>3380</v>
          </cell>
          <cell r="B324">
            <v>3400</v>
          </cell>
          <cell r="C324">
            <v>123740</v>
          </cell>
          <cell r="D324">
            <v>104990</v>
          </cell>
          <cell r="E324">
            <v>65140</v>
          </cell>
          <cell r="F324">
            <v>52010</v>
          </cell>
          <cell r="G324">
            <v>38890</v>
          </cell>
          <cell r="H324">
            <v>29250</v>
          </cell>
          <cell r="I324">
            <v>24000</v>
          </cell>
          <cell r="J324">
            <v>18750</v>
          </cell>
          <cell r="K324">
            <v>15370</v>
          </cell>
          <cell r="L324">
            <v>12000</v>
          </cell>
          <cell r="M324">
            <v>8620</v>
          </cell>
        </row>
        <row r="325">
          <cell r="A325">
            <v>3400</v>
          </cell>
          <cell r="B325">
            <v>3420</v>
          </cell>
          <cell r="C325">
            <v>126190</v>
          </cell>
          <cell r="D325">
            <v>107440</v>
          </cell>
          <cell r="E325">
            <v>66700</v>
          </cell>
          <cell r="F325">
            <v>53580</v>
          </cell>
          <cell r="G325">
            <v>40450</v>
          </cell>
          <cell r="H325">
            <v>29880</v>
          </cell>
          <cell r="I325">
            <v>24630</v>
          </cell>
          <cell r="J325">
            <v>19380</v>
          </cell>
          <cell r="K325">
            <v>15780</v>
          </cell>
          <cell r="L325">
            <v>12400</v>
          </cell>
          <cell r="M325">
            <v>9030</v>
          </cell>
        </row>
        <row r="326">
          <cell r="A326">
            <v>3420</v>
          </cell>
          <cell r="B326">
            <v>3440</v>
          </cell>
          <cell r="C326">
            <v>128630</v>
          </cell>
          <cell r="D326">
            <v>109880</v>
          </cell>
          <cell r="E326">
            <v>68270</v>
          </cell>
          <cell r="F326">
            <v>55140</v>
          </cell>
          <cell r="G326">
            <v>42020</v>
          </cell>
          <cell r="H326">
            <v>30500</v>
          </cell>
          <cell r="I326">
            <v>25250</v>
          </cell>
          <cell r="J326">
            <v>20000</v>
          </cell>
          <cell r="K326">
            <v>16180</v>
          </cell>
          <cell r="L326">
            <v>12800</v>
          </cell>
          <cell r="M326">
            <v>9430</v>
          </cell>
        </row>
        <row r="327">
          <cell r="A327">
            <v>3440</v>
          </cell>
          <cell r="B327">
            <v>3460</v>
          </cell>
          <cell r="C327">
            <v>131080</v>
          </cell>
          <cell r="D327">
            <v>112330</v>
          </cell>
          <cell r="E327">
            <v>69830</v>
          </cell>
          <cell r="F327">
            <v>56710</v>
          </cell>
          <cell r="G327">
            <v>43580</v>
          </cell>
          <cell r="H327">
            <v>31130</v>
          </cell>
          <cell r="I327">
            <v>25880</v>
          </cell>
          <cell r="J327">
            <v>20630</v>
          </cell>
          <cell r="K327">
            <v>16580</v>
          </cell>
          <cell r="L327">
            <v>13210</v>
          </cell>
          <cell r="M327">
            <v>9830</v>
          </cell>
        </row>
        <row r="328">
          <cell r="A328">
            <v>3460</v>
          </cell>
          <cell r="B328">
            <v>3480</v>
          </cell>
          <cell r="C328">
            <v>133520</v>
          </cell>
          <cell r="D328">
            <v>114770</v>
          </cell>
          <cell r="E328">
            <v>71400</v>
          </cell>
          <cell r="F328">
            <v>58270</v>
          </cell>
          <cell r="G328">
            <v>45150</v>
          </cell>
          <cell r="H328">
            <v>32020</v>
          </cell>
          <cell r="I328">
            <v>26510</v>
          </cell>
          <cell r="J328">
            <v>21260</v>
          </cell>
          <cell r="K328">
            <v>16980</v>
          </cell>
          <cell r="L328">
            <v>13610</v>
          </cell>
          <cell r="M328">
            <v>10230</v>
          </cell>
        </row>
        <row r="329">
          <cell r="A329">
            <v>3480</v>
          </cell>
          <cell r="B329">
            <v>3500</v>
          </cell>
          <cell r="C329">
            <v>135970</v>
          </cell>
          <cell r="D329">
            <v>117220</v>
          </cell>
          <cell r="E329">
            <v>72960</v>
          </cell>
          <cell r="F329">
            <v>59840</v>
          </cell>
          <cell r="G329">
            <v>46710</v>
          </cell>
          <cell r="H329">
            <v>33590</v>
          </cell>
          <cell r="I329">
            <v>27130</v>
          </cell>
          <cell r="J329">
            <v>21880</v>
          </cell>
          <cell r="K329">
            <v>17390</v>
          </cell>
          <cell r="L329">
            <v>14010</v>
          </cell>
          <cell r="M329">
            <v>10640</v>
          </cell>
        </row>
        <row r="330">
          <cell r="A330">
            <v>3500</v>
          </cell>
          <cell r="B330">
            <v>3520</v>
          </cell>
          <cell r="C330">
            <v>138410</v>
          </cell>
          <cell r="D330">
            <v>119660</v>
          </cell>
          <cell r="E330">
            <v>74530</v>
          </cell>
          <cell r="F330">
            <v>61400</v>
          </cell>
          <cell r="G330">
            <v>48280</v>
          </cell>
          <cell r="H330">
            <v>35150</v>
          </cell>
          <cell r="I330">
            <v>27760</v>
          </cell>
          <cell r="J330">
            <v>22510</v>
          </cell>
          <cell r="K330">
            <v>17790</v>
          </cell>
          <cell r="L330">
            <v>14410</v>
          </cell>
          <cell r="M330">
            <v>11040</v>
          </cell>
        </row>
        <row r="331">
          <cell r="A331">
            <v>3520</v>
          </cell>
          <cell r="B331">
            <v>3540</v>
          </cell>
          <cell r="C331">
            <v>140860</v>
          </cell>
          <cell r="D331">
            <v>122110</v>
          </cell>
          <cell r="E331">
            <v>76090</v>
          </cell>
          <cell r="F331">
            <v>62960</v>
          </cell>
          <cell r="G331">
            <v>49840</v>
          </cell>
          <cell r="H331">
            <v>36710</v>
          </cell>
          <cell r="I331">
            <v>28380</v>
          </cell>
          <cell r="J331">
            <v>23130</v>
          </cell>
          <cell r="K331">
            <v>18190</v>
          </cell>
          <cell r="L331">
            <v>14820</v>
          </cell>
          <cell r="M331">
            <v>11440</v>
          </cell>
        </row>
        <row r="332">
          <cell r="A332">
            <v>3540</v>
          </cell>
          <cell r="B332">
            <v>3560</v>
          </cell>
          <cell r="C332">
            <v>143300</v>
          </cell>
          <cell r="D332">
            <v>124550</v>
          </cell>
          <cell r="E332">
            <v>77650</v>
          </cell>
          <cell r="F332">
            <v>64530</v>
          </cell>
          <cell r="G332">
            <v>51400</v>
          </cell>
          <cell r="H332">
            <v>38280</v>
          </cell>
          <cell r="I332">
            <v>29010</v>
          </cell>
          <cell r="J332">
            <v>23760</v>
          </cell>
          <cell r="K332">
            <v>18590</v>
          </cell>
          <cell r="L332">
            <v>15220</v>
          </cell>
          <cell r="M332">
            <v>11840</v>
          </cell>
        </row>
        <row r="333">
          <cell r="A333">
            <v>3560</v>
          </cell>
          <cell r="B333">
            <v>3580</v>
          </cell>
          <cell r="C333">
            <v>145750</v>
          </cell>
          <cell r="D333">
            <v>127000</v>
          </cell>
          <cell r="E333">
            <v>79220</v>
          </cell>
          <cell r="F333">
            <v>66090</v>
          </cell>
          <cell r="G333">
            <v>52970</v>
          </cell>
          <cell r="H333">
            <v>39840</v>
          </cell>
          <cell r="I333">
            <v>29630</v>
          </cell>
          <cell r="J333">
            <v>24380</v>
          </cell>
          <cell r="K333">
            <v>19130</v>
          </cell>
          <cell r="L333">
            <v>15620</v>
          </cell>
          <cell r="M333">
            <v>12250</v>
          </cell>
        </row>
        <row r="334">
          <cell r="A334">
            <v>3580</v>
          </cell>
          <cell r="B334">
            <v>3600</v>
          </cell>
          <cell r="C334">
            <v>148190</v>
          </cell>
          <cell r="D334">
            <v>129440</v>
          </cell>
          <cell r="E334">
            <v>80780</v>
          </cell>
          <cell r="F334">
            <v>67660</v>
          </cell>
          <cell r="G334">
            <v>54530</v>
          </cell>
          <cell r="H334">
            <v>41410</v>
          </cell>
          <cell r="I334">
            <v>30260</v>
          </cell>
          <cell r="J334">
            <v>25010</v>
          </cell>
          <cell r="K334">
            <v>19760</v>
          </cell>
          <cell r="L334">
            <v>16020</v>
          </cell>
          <cell r="M334">
            <v>12650</v>
          </cell>
        </row>
        <row r="335">
          <cell r="A335">
            <v>3600</v>
          </cell>
          <cell r="B335">
            <v>3620</v>
          </cell>
          <cell r="C335">
            <v>150640</v>
          </cell>
          <cell r="D335">
            <v>131890</v>
          </cell>
          <cell r="E335">
            <v>82350</v>
          </cell>
          <cell r="F335">
            <v>69220</v>
          </cell>
          <cell r="G335">
            <v>56100</v>
          </cell>
          <cell r="H335">
            <v>42970</v>
          </cell>
          <cell r="I335">
            <v>30890</v>
          </cell>
          <cell r="J335">
            <v>25640</v>
          </cell>
          <cell r="K335">
            <v>20390</v>
          </cell>
          <cell r="L335">
            <v>16420</v>
          </cell>
          <cell r="M335">
            <v>13050</v>
          </cell>
        </row>
        <row r="336">
          <cell r="A336">
            <v>3620</v>
          </cell>
          <cell r="B336">
            <v>3640</v>
          </cell>
          <cell r="C336">
            <v>153080</v>
          </cell>
          <cell r="D336">
            <v>134330</v>
          </cell>
          <cell r="E336">
            <v>83910</v>
          </cell>
          <cell r="F336">
            <v>70790</v>
          </cell>
          <cell r="G336">
            <v>57660</v>
          </cell>
          <cell r="H336">
            <v>44540</v>
          </cell>
          <cell r="I336">
            <v>31510</v>
          </cell>
          <cell r="J336">
            <v>26260</v>
          </cell>
          <cell r="K336">
            <v>21010</v>
          </cell>
          <cell r="L336">
            <v>16830</v>
          </cell>
          <cell r="M336">
            <v>13450</v>
          </cell>
        </row>
        <row r="337">
          <cell r="A337">
            <v>3640</v>
          </cell>
          <cell r="B337">
            <v>3660</v>
          </cell>
          <cell r="C337">
            <v>155530</v>
          </cell>
          <cell r="D337">
            <v>136780</v>
          </cell>
          <cell r="E337">
            <v>85480</v>
          </cell>
          <cell r="F337">
            <v>72350</v>
          </cell>
          <cell r="G337">
            <v>59230</v>
          </cell>
          <cell r="H337">
            <v>46100</v>
          </cell>
          <cell r="I337">
            <v>32980</v>
          </cell>
          <cell r="J337">
            <v>26890</v>
          </cell>
          <cell r="K337">
            <v>21640</v>
          </cell>
          <cell r="L337">
            <v>17230</v>
          </cell>
          <cell r="M337">
            <v>13850</v>
          </cell>
        </row>
        <row r="338">
          <cell r="A338">
            <v>3660</v>
          </cell>
          <cell r="B338">
            <v>3680</v>
          </cell>
          <cell r="C338">
            <v>157970</v>
          </cell>
          <cell r="D338">
            <v>139220</v>
          </cell>
          <cell r="E338">
            <v>87040</v>
          </cell>
          <cell r="F338">
            <v>73920</v>
          </cell>
          <cell r="G338">
            <v>60790</v>
          </cell>
          <cell r="H338">
            <v>47670</v>
          </cell>
          <cell r="I338">
            <v>34540</v>
          </cell>
          <cell r="J338">
            <v>27510</v>
          </cell>
          <cell r="K338">
            <v>22260</v>
          </cell>
          <cell r="L338">
            <v>17630</v>
          </cell>
          <cell r="M338">
            <v>14260</v>
          </cell>
        </row>
        <row r="339">
          <cell r="A339">
            <v>3680</v>
          </cell>
          <cell r="B339">
            <v>3700</v>
          </cell>
          <cell r="C339">
            <v>160420</v>
          </cell>
          <cell r="D339">
            <v>141670</v>
          </cell>
          <cell r="E339">
            <v>88610</v>
          </cell>
          <cell r="F339">
            <v>75480</v>
          </cell>
          <cell r="G339">
            <v>62360</v>
          </cell>
          <cell r="H339">
            <v>49230</v>
          </cell>
          <cell r="I339">
            <v>36110</v>
          </cell>
          <cell r="J339">
            <v>28140</v>
          </cell>
          <cell r="K339">
            <v>22890</v>
          </cell>
          <cell r="L339">
            <v>18030</v>
          </cell>
          <cell r="M339">
            <v>14660</v>
          </cell>
        </row>
        <row r="340">
          <cell r="A340">
            <v>3700</v>
          </cell>
          <cell r="B340">
            <v>3720</v>
          </cell>
          <cell r="C340">
            <v>162860</v>
          </cell>
          <cell r="D340">
            <v>144110</v>
          </cell>
          <cell r="E340">
            <v>90170</v>
          </cell>
          <cell r="F340">
            <v>77050</v>
          </cell>
          <cell r="G340">
            <v>63920</v>
          </cell>
          <cell r="H340">
            <v>50800</v>
          </cell>
          <cell r="I340">
            <v>37670</v>
          </cell>
          <cell r="J340">
            <v>28770</v>
          </cell>
          <cell r="K340">
            <v>23520</v>
          </cell>
          <cell r="L340">
            <v>18440</v>
          </cell>
          <cell r="M340">
            <v>15060</v>
          </cell>
        </row>
        <row r="341">
          <cell r="A341">
            <v>3720</v>
          </cell>
          <cell r="B341">
            <v>3740</v>
          </cell>
          <cell r="C341">
            <v>165310</v>
          </cell>
          <cell r="D341">
            <v>146560</v>
          </cell>
          <cell r="E341">
            <v>91730</v>
          </cell>
          <cell r="F341">
            <v>78610</v>
          </cell>
          <cell r="G341">
            <v>65480</v>
          </cell>
          <cell r="H341">
            <v>52360</v>
          </cell>
          <cell r="I341">
            <v>39230</v>
          </cell>
          <cell r="J341">
            <v>29390</v>
          </cell>
          <cell r="K341">
            <v>24140</v>
          </cell>
          <cell r="L341">
            <v>18890</v>
          </cell>
          <cell r="M341">
            <v>15460</v>
          </cell>
        </row>
        <row r="342">
          <cell r="A342">
            <v>3740</v>
          </cell>
          <cell r="B342">
            <v>3760</v>
          </cell>
          <cell r="C342">
            <v>169840</v>
          </cell>
          <cell r="D342">
            <v>151090</v>
          </cell>
          <cell r="E342">
            <v>95250</v>
          </cell>
          <cell r="F342">
            <v>81630</v>
          </cell>
          <cell r="G342">
            <v>68510</v>
          </cell>
          <cell r="H342">
            <v>55380</v>
          </cell>
          <cell r="I342">
            <v>42260</v>
          </cell>
          <cell r="J342">
            <v>30600</v>
          </cell>
          <cell r="K342">
            <v>25350</v>
          </cell>
          <cell r="L342">
            <v>20100</v>
          </cell>
          <cell r="M342">
            <v>16240</v>
          </cell>
        </row>
        <row r="343">
          <cell r="A343">
            <v>3760</v>
          </cell>
          <cell r="B343">
            <v>3780</v>
          </cell>
          <cell r="C343">
            <v>172490</v>
          </cell>
          <cell r="D343">
            <v>153740</v>
          </cell>
          <cell r="E343">
            <v>97700</v>
          </cell>
          <cell r="F343">
            <v>83350</v>
          </cell>
          <cell r="G343">
            <v>70220</v>
          </cell>
          <cell r="H343">
            <v>57100</v>
          </cell>
          <cell r="I343">
            <v>43970</v>
          </cell>
          <cell r="J343">
            <v>31290</v>
          </cell>
          <cell r="K343">
            <v>26040</v>
          </cell>
          <cell r="L343">
            <v>20790</v>
          </cell>
          <cell r="M343">
            <v>16680</v>
          </cell>
        </row>
        <row r="344">
          <cell r="A344">
            <v>3780</v>
          </cell>
          <cell r="B344">
            <v>3800</v>
          </cell>
          <cell r="C344">
            <v>175150</v>
          </cell>
          <cell r="D344">
            <v>156400</v>
          </cell>
          <cell r="E344">
            <v>100140</v>
          </cell>
          <cell r="F344">
            <v>85060</v>
          </cell>
          <cell r="G344">
            <v>71930</v>
          </cell>
          <cell r="H344">
            <v>58810</v>
          </cell>
          <cell r="I344">
            <v>45680</v>
          </cell>
          <cell r="J344">
            <v>32560</v>
          </cell>
          <cell r="K344">
            <v>26720</v>
          </cell>
          <cell r="L344">
            <v>21470</v>
          </cell>
          <cell r="M344">
            <v>17120</v>
          </cell>
        </row>
        <row r="345">
          <cell r="A345">
            <v>3800</v>
          </cell>
          <cell r="B345">
            <v>3820</v>
          </cell>
          <cell r="C345">
            <v>177800</v>
          </cell>
          <cell r="D345">
            <v>159050</v>
          </cell>
          <cell r="E345">
            <v>102590</v>
          </cell>
          <cell r="F345">
            <v>86770</v>
          </cell>
          <cell r="G345">
            <v>73640</v>
          </cell>
          <cell r="H345">
            <v>60520</v>
          </cell>
          <cell r="I345">
            <v>47390</v>
          </cell>
          <cell r="J345">
            <v>34270</v>
          </cell>
          <cell r="K345">
            <v>27400</v>
          </cell>
          <cell r="L345">
            <v>22150</v>
          </cell>
          <cell r="M345">
            <v>17560</v>
          </cell>
        </row>
        <row r="346">
          <cell r="A346">
            <v>3820</v>
          </cell>
          <cell r="B346">
            <v>3840</v>
          </cell>
          <cell r="C346">
            <v>180460</v>
          </cell>
          <cell r="D346">
            <v>161710</v>
          </cell>
          <cell r="E346">
            <v>105030</v>
          </cell>
          <cell r="F346">
            <v>88480</v>
          </cell>
          <cell r="G346">
            <v>75350</v>
          </cell>
          <cell r="H346">
            <v>62230</v>
          </cell>
          <cell r="I346">
            <v>49100</v>
          </cell>
          <cell r="J346">
            <v>35980</v>
          </cell>
          <cell r="K346">
            <v>28090</v>
          </cell>
          <cell r="L346">
            <v>22840</v>
          </cell>
          <cell r="M346">
            <v>18000</v>
          </cell>
        </row>
        <row r="347">
          <cell r="A347">
            <v>3840</v>
          </cell>
          <cell r="B347">
            <v>3860</v>
          </cell>
          <cell r="C347">
            <v>183110</v>
          </cell>
          <cell r="D347">
            <v>164360</v>
          </cell>
          <cell r="E347">
            <v>107480</v>
          </cell>
          <cell r="F347">
            <v>90190</v>
          </cell>
          <cell r="G347">
            <v>77070</v>
          </cell>
          <cell r="H347">
            <v>63940</v>
          </cell>
          <cell r="I347">
            <v>50820</v>
          </cell>
          <cell r="J347">
            <v>37690</v>
          </cell>
          <cell r="K347">
            <v>28770</v>
          </cell>
          <cell r="L347">
            <v>23520</v>
          </cell>
          <cell r="M347">
            <v>18440</v>
          </cell>
        </row>
        <row r="348">
          <cell r="A348">
            <v>3860</v>
          </cell>
          <cell r="B348">
            <v>3880</v>
          </cell>
          <cell r="C348">
            <v>185770</v>
          </cell>
          <cell r="D348">
            <v>167020</v>
          </cell>
          <cell r="E348">
            <v>109920</v>
          </cell>
          <cell r="F348">
            <v>91900</v>
          </cell>
          <cell r="G348">
            <v>78780</v>
          </cell>
          <cell r="H348">
            <v>65650</v>
          </cell>
          <cell r="I348">
            <v>52530</v>
          </cell>
          <cell r="J348">
            <v>39400</v>
          </cell>
          <cell r="K348">
            <v>29460</v>
          </cell>
          <cell r="L348">
            <v>24210</v>
          </cell>
          <cell r="M348">
            <v>18960</v>
          </cell>
        </row>
        <row r="349">
          <cell r="A349">
            <v>3880</v>
          </cell>
          <cell r="B349">
            <v>3900</v>
          </cell>
          <cell r="C349">
            <v>188420</v>
          </cell>
          <cell r="D349">
            <v>169670</v>
          </cell>
          <cell r="E349">
            <v>112370</v>
          </cell>
          <cell r="F349">
            <v>93620</v>
          </cell>
          <cell r="G349">
            <v>80490</v>
          </cell>
          <cell r="H349">
            <v>67360</v>
          </cell>
          <cell r="I349">
            <v>54240</v>
          </cell>
          <cell r="J349">
            <v>41110</v>
          </cell>
          <cell r="K349">
            <v>30140</v>
          </cell>
          <cell r="L349">
            <v>24890</v>
          </cell>
          <cell r="M349">
            <v>19640</v>
          </cell>
        </row>
        <row r="350">
          <cell r="A350">
            <v>3900</v>
          </cell>
          <cell r="B350">
            <v>3920</v>
          </cell>
          <cell r="C350">
            <v>191080</v>
          </cell>
          <cell r="D350">
            <v>172330</v>
          </cell>
          <cell r="E350">
            <v>114810</v>
          </cell>
          <cell r="F350">
            <v>96060</v>
          </cell>
          <cell r="G350">
            <v>82200</v>
          </cell>
          <cell r="H350">
            <v>69080</v>
          </cell>
          <cell r="I350">
            <v>55950</v>
          </cell>
          <cell r="J350">
            <v>42830</v>
          </cell>
          <cell r="K350">
            <v>30830</v>
          </cell>
          <cell r="L350">
            <v>25580</v>
          </cell>
          <cell r="M350">
            <v>20330</v>
          </cell>
        </row>
        <row r="351">
          <cell r="A351">
            <v>3920</v>
          </cell>
          <cell r="B351">
            <v>3940</v>
          </cell>
          <cell r="C351">
            <v>193730</v>
          </cell>
          <cell r="D351">
            <v>174980</v>
          </cell>
          <cell r="E351">
            <v>117260</v>
          </cell>
          <cell r="F351">
            <v>98510</v>
          </cell>
          <cell r="G351">
            <v>83910</v>
          </cell>
          <cell r="H351">
            <v>70790</v>
          </cell>
          <cell r="I351">
            <v>57660</v>
          </cell>
          <cell r="J351">
            <v>44540</v>
          </cell>
          <cell r="K351">
            <v>31510</v>
          </cell>
          <cell r="L351">
            <v>26260</v>
          </cell>
          <cell r="M351">
            <v>21010</v>
          </cell>
        </row>
        <row r="352">
          <cell r="A352">
            <v>3940</v>
          </cell>
          <cell r="B352">
            <v>3960</v>
          </cell>
          <cell r="C352">
            <v>196390</v>
          </cell>
          <cell r="D352">
            <v>177640</v>
          </cell>
          <cell r="E352">
            <v>119700</v>
          </cell>
          <cell r="F352">
            <v>100950</v>
          </cell>
          <cell r="G352">
            <v>85620</v>
          </cell>
          <cell r="H352">
            <v>72500</v>
          </cell>
          <cell r="I352">
            <v>59370</v>
          </cell>
          <cell r="J352">
            <v>46250</v>
          </cell>
          <cell r="K352">
            <v>33120</v>
          </cell>
          <cell r="L352">
            <v>26950</v>
          </cell>
          <cell r="M352">
            <v>21700</v>
          </cell>
        </row>
        <row r="353">
          <cell r="A353">
            <v>3960</v>
          </cell>
          <cell r="B353">
            <v>3980</v>
          </cell>
          <cell r="C353">
            <v>199110</v>
          </cell>
          <cell r="D353">
            <v>180360</v>
          </cell>
          <cell r="E353">
            <v>122220</v>
          </cell>
          <cell r="F353">
            <v>103470</v>
          </cell>
          <cell r="G353">
            <v>87380</v>
          </cell>
          <cell r="H353">
            <v>74260</v>
          </cell>
          <cell r="I353">
            <v>61130</v>
          </cell>
          <cell r="J353">
            <v>48010</v>
          </cell>
          <cell r="K353">
            <v>34880</v>
          </cell>
          <cell r="L353">
            <v>27650</v>
          </cell>
          <cell r="M353">
            <v>22400</v>
          </cell>
        </row>
        <row r="354">
          <cell r="A354">
            <v>3980</v>
          </cell>
          <cell r="B354">
            <v>4000</v>
          </cell>
          <cell r="C354">
            <v>201900</v>
          </cell>
          <cell r="D354">
            <v>183150</v>
          </cell>
          <cell r="E354">
            <v>124800</v>
          </cell>
          <cell r="F354">
            <v>106050</v>
          </cell>
          <cell r="G354">
            <v>89190</v>
          </cell>
          <cell r="H354">
            <v>76060</v>
          </cell>
          <cell r="I354">
            <v>62940</v>
          </cell>
          <cell r="J354">
            <v>49810</v>
          </cell>
          <cell r="K354">
            <v>36690</v>
          </cell>
          <cell r="L354">
            <v>28370</v>
          </cell>
          <cell r="M354">
            <v>23120</v>
          </cell>
        </row>
        <row r="355">
          <cell r="A355">
            <v>4000</v>
          </cell>
          <cell r="B355">
            <v>4020</v>
          </cell>
          <cell r="C355">
            <v>204690</v>
          </cell>
          <cell r="D355">
            <v>185940</v>
          </cell>
          <cell r="E355">
            <v>127380</v>
          </cell>
          <cell r="F355">
            <v>108630</v>
          </cell>
          <cell r="G355">
            <v>90990</v>
          </cell>
          <cell r="H355">
            <v>77870</v>
          </cell>
          <cell r="I355">
            <v>64740</v>
          </cell>
          <cell r="J355">
            <v>51620</v>
          </cell>
          <cell r="K355">
            <v>38490</v>
          </cell>
          <cell r="L355">
            <v>29090</v>
          </cell>
          <cell r="M355">
            <v>23840</v>
          </cell>
        </row>
        <row r="356">
          <cell r="A356">
            <v>4020</v>
          </cell>
          <cell r="B356">
            <v>4040</v>
          </cell>
          <cell r="C356">
            <v>207480</v>
          </cell>
          <cell r="D356">
            <v>188730</v>
          </cell>
          <cell r="E356">
            <v>129960</v>
          </cell>
          <cell r="F356">
            <v>111210</v>
          </cell>
          <cell r="G356">
            <v>92800</v>
          </cell>
          <cell r="H356">
            <v>79680</v>
          </cell>
          <cell r="I356">
            <v>66550</v>
          </cell>
          <cell r="J356">
            <v>53430</v>
          </cell>
          <cell r="K356">
            <v>40300</v>
          </cell>
          <cell r="L356">
            <v>29820</v>
          </cell>
          <cell r="M356">
            <v>24570</v>
          </cell>
        </row>
        <row r="357">
          <cell r="A357">
            <v>4040</v>
          </cell>
          <cell r="B357">
            <v>4060</v>
          </cell>
          <cell r="C357">
            <v>210270</v>
          </cell>
          <cell r="D357">
            <v>191520</v>
          </cell>
          <cell r="E357">
            <v>132540</v>
          </cell>
          <cell r="F357">
            <v>113790</v>
          </cell>
          <cell r="G357">
            <v>95040</v>
          </cell>
          <cell r="H357">
            <v>81480</v>
          </cell>
          <cell r="I357">
            <v>68360</v>
          </cell>
          <cell r="J357">
            <v>55230</v>
          </cell>
          <cell r="K357">
            <v>42110</v>
          </cell>
          <cell r="L357">
            <v>30540</v>
          </cell>
          <cell r="M357">
            <v>25290</v>
          </cell>
        </row>
        <row r="358">
          <cell r="A358">
            <v>4060</v>
          </cell>
          <cell r="B358">
            <v>4080</v>
          </cell>
          <cell r="C358">
            <v>213060</v>
          </cell>
          <cell r="D358">
            <v>194310</v>
          </cell>
          <cell r="E358">
            <v>135120</v>
          </cell>
          <cell r="F358">
            <v>116370</v>
          </cell>
          <cell r="G358">
            <v>97620</v>
          </cell>
          <cell r="H358">
            <v>83290</v>
          </cell>
          <cell r="I358">
            <v>70160</v>
          </cell>
          <cell r="J358">
            <v>57040</v>
          </cell>
          <cell r="K358">
            <v>43910</v>
          </cell>
          <cell r="L358">
            <v>31260</v>
          </cell>
          <cell r="M358">
            <v>26010</v>
          </cell>
        </row>
        <row r="359">
          <cell r="A359">
            <v>4080</v>
          </cell>
          <cell r="B359">
            <v>4100</v>
          </cell>
          <cell r="C359">
            <v>215850</v>
          </cell>
          <cell r="D359">
            <v>197100</v>
          </cell>
          <cell r="E359">
            <v>137700</v>
          </cell>
          <cell r="F359">
            <v>118950</v>
          </cell>
          <cell r="G359">
            <v>100200</v>
          </cell>
          <cell r="H359">
            <v>85090</v>
          </cell>
          <cell r="I359">
            <v>71970</v>
          </cell>
          <cell r="J359">
            <v>58840</v>
          </cell>
          <cell r="K359">
            <v>45720</v>
          </cell>
          <cell r="L359">
            <v>32590</v>
          </cell>
          <cell r="M359">
            <v>26730</v>
          </cell>
        </row>
        <row r="360">
          <cell r="A360">
            <v>4100</v>
          </cell>
          <cell r="B360">
            <v>4120</v>
          </cell>
          <cell r="C360">
            <v>218640</v>
          </cell>
          <cell r="D360">
            <v>199890</v>
          </cell>
          <cell r="E360">
            <v>140280</v>
          </cell>
          <cell r="F360">
            <v>121530</v>
          </cell>
          <cell r="G360">
            <v>102780</v>
          </cell>
          <cell r="H360">
            <v>86900</v>
          </cell>
          <cell r="I360">
            <v>73770</v>
          </cell>
          <cell r="J360">
            <v>60650</v>
          </cell>
          <cell r="K360">
            <v>47520</v>
          </cell>
          <cell r="L360">
            <v>34400</v>
          </cell>
          <cell r="M360">
            <v>27460</v>
          </cell>
        </row>
        <row r="361">
          <cell r="A361">
            <v>4120</v>
          </cell>
          <cell r="B361">
            <v>4140</v>
          </cell>
          <cell r="C361">
            <v>221430</v>
          </cell>
          <cell r="D361">
            <v>202680</v>
          </cell>
          <cell r="E361">
            <v>142860</v>
          </cell>
          <cell r="F361">
            <v>124110</v>
          </cell>
          <cell r="G361">
            <v>105360</v>
          </cell>
          <cell r="H361">
            <v>88710</v>
          </cell>
          <cell r="I361">
            <v>75580</v>
          </cell>
          <cell r="J361">
            <v>62460</v>
          </cell>
          <cell r="K361">
            <v>49330</v>
          </cell>
          <cell r="L361">
            <v>36210</v>
          </cell>
          <cell r="M361">
            <v>28180</v>
          </cell>
        </row>
        <row r="362">
          <cell r="A362">
            <v>4140</v>
          </cell>
          <cell r="B362">
            <v>4160</v>
          </cell>
          <cell r="C362">
            <v>224220</v>
          </cell>
          <cell r="D362">
            <v>205470</v>
          </cell>
          <cell r="E362">
            <v>145440</v>
          </cell>
          <cell r="F362">
            <v>126690</v>
          </cell>
          <cell r="G362">
            <v>107940</v>
          </cell>
          <cell r="H362">
            <v>90510</v>
          </cell>
          <cell r="I362">
            <v>77390</v>
          </cell>
          <cell r="J362">
            <v>64260</v>
          </cell>
          <cell r="K362">
            <v>51140</v>
          </cell>
          <cell r="L362">
            <v>38010</v>
          </cell>
          <cell r="M362">
            <v>28900</v>
          </cell>
        </row>
        <row r="363">
          <cell r="A363">
            <v>4160</v>
          </cell>
          <cell r="B363">
            <v>4180</v>
          </cell>
          <cell r="C363">
            <v>227010</v>
          </cell>
          <cell r="D363">
            <v>208260</v>
          </cell>
          <cell r="E363">
            <v>148020</v>
          </cell>
          <cell r="F363">
            <v>129270</v>
          </cell>
          <cell r="G363">
            <v>110520</v>
          </cell>
          <cell r="H363">
            <v>92320</v>
          </cell>
          <cell r="I363">
            <v>79190</v>
          </cell>
          <cell r="J363">
            <v>66070</v>
          </cell>
          <cell r="K363">
            <v>52940</v>
          </cell>
          <cell r="L363">
            <v>39820</v>
          </cell>
          <cell r="M363">
            <v>29620</v>
          </cell>
        </row>
        <row r="364">
          <cell r="A364">
            <v>4180</v>
          </cell>
          <cell r="B364">
            <v>4200</v>
          </cell>
          <cell r="C364">
            <v>229800</v>
          </cell>
          <cell r="D364">
            <v>211050</v>
          </cell>
          <cell r="E364">
            <v>150600</v>
          </cell>
          <cell r="F364">
            <v>131850</v>
          </cell>
          <cell r="G364">
            <v>113100</v>
          </cell>
          <cell r="H364">
            <v>94350</v>
          </cell>
          <cell r="I364">
            <v>81000</v>
          </cell>
          <cell r="J364">
            <v>67870</v>
          </cell>
          <cell r="K364">
            <v>54750</v>
          </cell>
          <cell r="L364">
            <v>41620</v>
          </cell>
          <cell r="M364">
            <v>30350</v>
          </cell>
        </row>
        <row r="365">
          <cell r="A365">
            <v>4200</v>
          </cell>
          <cell r="B365">
            <v>4220</v>
          </cell>
          <cell r="C365">
            <v>232590</v>
          </cell>
          <cell r="D365">
            <v>213840</v>
          </cell>
          <cell r="E365">
            <v>153180</v>
          </cell>
          <cell r="F365">
            <v>134430</v>
          </cell>
          <cell r="G365">
            <v>115680</v>
          </cell>
          <cell r="H365">
            <v>96930</v>
          </cell>
          <cell r="I365">
            <v>82800</v>
          </cell>
          <cell r="J365">
            <v>69680</v>
          </cell>
          <cell r="K365">
            <v>56550</v>
          </cell>
          <cell r="L365">
            <v>43430</v>
          </cell>
          <cell r="M365">
            <v>31070</v>
          </cell>
        </row>
        <row r="366">
          <cell r="A366">
            <v>4220</v>
          </cell>
          <cell r="B366">
            <v>4240</v>
          </cell>
          <cell r="C366">
            <v>235380</v>
          </cell>
          <cell r="D366">
            <v>216630</v>
          </cell>
          <cell r="E366">
            <v>155760</v>
          </cell>
          <cell r="F366">
            <v>137010</v>
          </cell>
          <cell r="G366">
            <v>118260</v>
          </cell>
          <cell r="H366">
            <v>99510</v>
          </cell>
          <cell r="I366">
            <v>84610</v>
          </cell>
          <cell r="J366">
            <v>71490</v>
          </cell>
          <cell r="K366">
            <v>58360</v>
          </cell>
          <cell r="L366">
            <v>45240</v>
          </cell>
          <cell r="M366">
            <v>32110</v>
          </cell>
        </row>
        <row r="367">
          <cell r="A367">
            <v>4240</v>
          </cell>
          <cell r="B367">
            <v>4260</v>
          </cell>
          <cell r="C367">
            <v>238170</v>
          </cell>
          <cell r="D367">
            <v>219420</v>
          </cell>
          <cell r="E367">
            <v>158340</v>
          </cell>
          <cell r="F367">
            <v>139590</v>
          </cell>
          <cell r="G367">
            <v>120840</v>
          </cell>
          <cell r="H367">
            <v>102090</v>
          </cell>
          <cell r="I367">
            <v>86420</v>
          </cell>
          <cell r="J367">
            <v>73290</v>
          </cell>
          <cell r="K367">
            <v>60170</v>
          </cell>
          <cell r="L367">
            <v>47040</v>
          </cell>
          <cell r="M367">
            <v>33920</v>
          </cell>
        </row>
        <row r="368">
          <cell r="A368">
            <v>4260</v>
          </cell>
          <cell r="B368">
            <v>4280</v>
          </cell>
          <cell r="C368">
            <v>240960</v>
          </cell>
          <cell r="D368">
            <v>222210</v>
          </cell>
          <cell r="E368">
            <v>160920</v>
          </cell>
          <cell r="F368">
            <v>142170</v>
          </cell>
          <cell r="G368">
            <v>123420</v>
          </cell>
          <cell r="H368">
            <v>104670</v>
          </cell>
          <cell r="I368">
            <v>88220</v>
          </cell>
          <cell r="J368">
            <v>75100</v>
          </cell>
          <cell r="K368">
            <v>61970</v>
          </cell>
          <cell r="L368">
            <v>48850</v>
          </cell>
          <cell r="M368">
            <v>35720</v>
          </cell>
        </row>
        <row r="369">
          <cell r="A369">
            <v>4280</v>
          </cell>
          <cell r="B369">
            <v>4300</v>
          </cell>
          <cell r="C369">
            <v>243750</v>
          </cell>
          <cell r="D369">
            <v>225000</v>
          </cell>
          <cell r="E369">
            <v>163500</v>
          </cell>
          <cell r="F369">
            <v>144750</v>
          </cell>
          <cell r="G369">
            <v>126000</v>
          </cell>
          <cell r="H369">
            <v>107250</v>
          </cell>
          <cell r="I369">
            <v>90030</v>
          </cell>
          <cell r="J369">
            <v>76900</v>
          </cell>
          <cell r="K369">
            <v>63780</v>
          </cell>
          <cell r="L369">
            <v>50650</v>
          </cell>
          <cell r="M369">
            <v>37530</v>
          </cell>
        </row>
        <row r="370">
          <cell r="A370">
            <v>4300</v>
          </cell>
          <cell r="B370">
            <v>4320</v>
          </cell>
          <cell r="C370">
            <v>246540</v>
          </cell>
          <cell r="D370">
            <v>227790</v>
          </cell>
          <cell r="E370">
            <v>166080</v>
          </cell>
          <cell r="F370">
            <v>147330</v>
          </cell>
          <cell r="G370">
            <v>128580</v>
          </cell>
          <cell r="H370">
            <v>109830</v>
          </cell>
          <cell r="I370">
            <v>91830</v>
          </cell>
          <cell r="J370">
            <v>78710</v>
          </cell>
          <cell r="K370">
            <v>65580</v>
          </cell>
          <cell r="L370">
            <v>52460</v>
          </cell>
          <cell r="M370">
            <v>39330</v>
          </cell>
        </row>
        <row r="371">
          <cell r="A371">
            <v>4320</v>
          </cell>
          <cell r="B371">
            <v>4340</v>
          </cell>
          <cell r="C371">
            <v>249330</v>
          </cell>
          <cell r="D371">
            <v>230580</v>
          </cell>
          <cell r="E371">
            <v>168660</v>
          </cell>
          <cell r="F371">
            <v>149910</v>
          </cell>
          <cell r="G371">
            <v>131160</v>
          </cell>
          <cell r="H371">
            <v>112410</v>
          </cell>
          <cell r="I371">
            <v>93660</v>
          </cell>
          <cell r="J371">
            <v>80520</v>
          </cell>
          <cell r="K371">
            <v>67390</v>
          </cell>
          <cell r="L371">
            <v>54270</v>
          </cell>
          <cell r="M371">
            <v>41140</v>
          </cell>
        </row>
        <row r="372">
          <cell r="A372">
            <v>4340</v>
          </cell>
          <cell r="B372">
            <v>4360</v>
          </cell>
          <cell r="C372">
            <v>252120</v>
          </cell>
          <cell r="D372">
            <v>233370</v>
          </cell>
          <cell r="E372">
            <v>171240</v>
          </cell>
          <cell r="F372">
            <v>152490</v>
          </cell>
          <cell r="G372">
            <v>133740</v>
          </cell>
          <cell r="H372">
            <v>114990</v>
          </cell>
          <cell r="I372">
            <v>96240</v>
          </cell>
          <cell r="J372">
            <v>82320</v>
          </cell>
          <cell r="K372">
            <v>69200</v>
          </cell>
          <cell r="L372">
            <v>56070</v>
          </cell>
          <cell r="M372">
            <v>42950</v>
          </cell>
        </row>
        <row r="373">
          <cell r="A373">
            <v>4360</v>
          </cell>
          <cell r="B373">
            <v>4380</v>
          </cell>
          <cell r="C373">
            <v>254910</v>
          </cell>
          <cell r="D373">
            <v>236160</v>
          </cell>
          <cell r="E373">
            <v>173820</v>
          </cell>
          <cell r="F373">
            <v>155070</v>
          </cell>
          <cell r="G373">
            <v>136320</v>
          </cell>
          <cell r="H373">
            <v>117570</v>
          </cell>
          <cell r="I373">
            <v>98820</v>
          </cell>
          <cell r="J373">
            <v>84130</v>
          </cell>
          <cell r="K373">
            <v>71000</v>
          </cell>
          <cell r="L373">
            <v>57880</v>
          </cell>
          <cell r="M373">
            <v>44750</v>
          </cell>
        </row>
        <row r="374">
          <cell r="A374">
            <v>4380</v>
          </cell>
          <cell r="B374">
            <v>4400</v>
          </cell>
          <cell r="C374">
            <v>257700</v>
          </cell>
          <cell r="D374">
            <v>238950</v>
          </cell>
          <cell r="E374">
            <v>176400</v>
          </cell>
          <cell r="F374">
            <v>157650</v>
          </cell>
          <cell r="G374">
            <v>138900</v>
          </cell>
          <cell r="H374">
            <v>120150</v>
          </cell>
          <cell r="I374">
            <v>101400</v>
          </cell>
          <cell r="J374">
            <v>85930</v>
          </cell>
          <cell r="K374">
            <v>72810</v>
          </cell>
          <cell r="L374">
            <v>59680</v>
          </cell>
          <cell r="M374">
            <v>46560</v>
          </cell>
        </row>
        <row r="375">
          <cell r="A375">
            <v>4400</v>
          </cell>
          <cell r="B375">
            <v>4420</v>
          </cell>
          <cell r="C375">
            <v>260490</v>
          </cell>
          <cell r="D375">
            <v>241740</v>
          </cell>
          <cell r="E375">
            <v>178980</v>
          </cell>
          <cell r="F375">
            <v>160230</v>
          </cell>
          <cell r="G375">
            <v>141480</v>
          </cell>
          <cell r="H375">
            <v>122730</v>
          </cell>
          <cell r="I375">
            <v>103980</v>
          </cell>
          <cell r="J375">
            <v>87740</v>
          </cell>
          <cell r="K375">
            <v>74610</v>
          </cell>
          <cell r="L375">
            <v>61490</v>
          </cell>
          <cell r="M375">
            <v>48360</v>
          </cell>
        </row>
        <row r="376">
          <cell r="A376">
            <v>4420</v>
          </cell>
          <cell r="B376">
            <v>4440</v>
          </cell>
          <cell r="C376">
            <v>263280</v>
          </cell>
          <cell r="D376">
            <v>244530</v>
          </cell>
          <cell r="E376">
            <v>181560</v>
          </cell>
          <cell r="F376">
            <v>162810</v>
          </cell>
          <cell r="G376">
            <v>144060</v>
          </cell>
          <cell r="H376">
            <v>125310</v>
          </cell>
          <cell r="I376">
            <v>106560</v>
          </cell>
          <cell r="J376">
            <v>89550</v>
          </cell>
          <cell r="K376">
            <v>76420</v>
          </cell>
          <cell r="L376">
            <v>63300</v>
          </cell>
          <cell r="M376">
            <v>50170</v>
          </cell>
        </row>
        <row r="377">
          <cell r="A377">
            <v>4440</v>
          </cell>
          <cell r="B377">
            <v>4460</v>
          </cell>
          <cell r="C377">
            <v>266070</v>
          </cell>
          <cell r="D377">
            <v>247320</v>
          </cell>
          <cell r="E377">
            <v>184140</v>
          </cell>
          <cell r="F377">
            <v>165390</v>
          </cell>
          <cell r="G377">
            <v>146640</v>
          </cell>
          <cell r="H377">
            <v>127890</v>
          </cell>
          <cell r="I377">
            <v>109140</v>
          </cell>
          <cell r="J377">
            <v>91350</v>
          </cell>
          <cell r="K377">
            <v>78230</v>
          </cell>
          <cell r="L377">
            <v>65100</v>
          </cell>
          <cell r="M377">
            <v>51980</v>
          </cell>
        </row>
        <row r="378">
          <cell r="A378">
            <v>4460</v>
          </cell>
          <cell r="B378">
            <v>4480</v>
          </cell>
          <cell r="C378">
            <v>268860</v>
          </cell>
          <cell r="D378">
            <v>250110</v>
          </cell>
          <cell r="E378">
            <v>186720</v>
          </cell>
          <cell r="F378">
            <v>167970</v>
          </cell>
          <cell r="G378">
            <v>149220</v>
          </cell>
          <cell r="H378">
            <v>130470</v>
          </cell>
          <cell r="I378">
            <v>111720</v>
          </cell>
          <cell r="J378">
            <v>93160</v>
          </cell>
          <cell r="K378">
            <v>80030</v>
          </cell>
          <cell r="L378">
            <v>66910</v>
          </cell>
          <cell r="M378">
            <v>53780</v>
          </cell>
        </row>
        <row r="379">
          <cell r="A379">
            <v>4480</v>
          </cell>
          <cell r="B379">
            <v>4500</v>
          </cell>
          <cell r="C379">
            <v>271650</v>
          </cell>
          <cell r="D379">
            <v>252900</v>
          </cell>
          <cell r="E379">
            <v>189300</v>
          </cell>
          <cell r="F379">
            <v>170550</v>
          </cell>
          <cell r="G379">
            <v>151800</v>
          </cell>
          <cell r="H379">
            <v>133050</v>
          </cell>
          <cell r="I379">
            <v>114300</v>
          </cell>
          <cell r="J379">
            <v>95550</v>
          </cell>
          <cell r="K379">
            <v>81840</v>
          </cell>
          <cell r="L379">
            <v>68710</v>
          </cell>
          <cell r="M379">
            <v>55590</v>
          </cell>
        </row>
        <row r="380">
          <cell r="A380">
            <v>4500</v>
          </cell>
          <cell r="B380">
            <v>4520</v>
          </cell>
          <cell r="C380">
            <v>274440</v>
          </cell>
          <cell r="D380">
            <v>255690</v>
          </cell>
          <cell r="E380">
            <v>191880</v>
          </cell>
          <cell r="F380">
            <v>173130</v>
          </cell>
          <cell r="G380">
            <v>154380</v>
          </cell>
          <cell r="H380">
            <v>135630</v>
          </cell>
          <cell r="I380">
            <v>116880</v>
          </cell>
          <cell r="J380">
            <v>98130</v>
          </cell>
          <cell r="K380">
            <v>83640</v>
          </cell>
          <cell r="L380">
            <v>70520</v>
          </cell>
          <cell r="M380">
            <v>57390</v>
          </cell>
        </row>
        <row r="381">
          <cell r="A381">
            <v>4520</v>
          </cell>
          <cell r="B381">
            <v>4540</v>
          </cell>
          <cell r="C381">
            <v>277230</v>
          </cell>
          <cell r="D381">
            <v>258480</v>
          </cell>
          <cell r="E381">
            <v>194460</v>
          </cell>
          <cell r="F381">
            <v>175710</v>
          </cell>
          <cell r="G381">
            <v>156960</v>
          </cell>
          <cell r="H381">
            <v>138210</v>
          </cell>
          <cell r="I381">
            <v>119460</v>
          </cell>
          <cell r="J381">
            <v>100710</v>
          </cell>
          <cell r="K381">
            <v>85450</v>
          </cell>
          <cell r="L381">
            <v>72330</v>
          </cell>
          <cell r="M381">
            <v>59200</v>
          </cell>
        </row>
        <row r="382">
          <cell r="A382">
            <v>4540</v>
          </cell>
          <cell r="B382">
            <v>4560</v>
          </cell>
          <cell r="C382">
            <v>280020</v>
          </cell>
          <cell r="D382">
            <v>261270</v>
          </cell>
          <cell r="E382">
            <v>197040</v>
          </cell>
          <cell r="F382">
            <v>178290</v>
          </cell>
          <cell r="G382">
            <v>159540</v>
          </cell>
          <cell r="H382">
            <v>140790</v>
          </cell>
          <cell r="I382">
            <v>122040</v>
          </cell>
          <cell r="J382">
            <v>103290</v>
          </cell>
          <cell r="K382">
            <v>87260</v>
          </cell>
          <cell r="L382">
            <v>74130</v>
          </cell>
          <cell r="M382">
            <v>61010</v>
          </cell>
        </row>
        <row r="383">
          <cell r="A383">
            <v>4560</v>
          </cell>
          <cell r="B383">
            <v>4580</v>
          </cell>
          <cell r="C383">
            <v>285310</v>
          </cell>
          <cell r="D383">
            <v>266560</v>
          </cell>
          <cell r="E383">
            <v>202120</v>
          </cell>
          <cell r="F383">
            <v>183370</v>
          </cell>
          <cell r="G383">
            <v>164620</v>
          </cell>
          <cell r="H383">
            <v>145870</v>
          </cell>
          <cell r="I383">
            <v>127120</v>
          </cell>
          <cell r="J383">
            <v>108370</v>
          </cell>
          <cell r="K383">
            <v>89620</v>
          </cell>
          <cell r="L383">
            <v>75940</v>
          </cell>
          <cell r="M383">
            <v>62810</v>
          </cell>
        </row>
        <row r="384">
          <cell r="A384">
            <v>4580</v>
          </cell>
          <cell r="B384">
            <v>4600</v>
          </cell>
          <cell r="C384">
            <v>288100</v>
          </cell>
          <cell r="D384">
            <v>269350</v>
          </cell>
          <cell r="E384">
            <v>204700</v>
          </cell>
          <cell r="F384">
            <v>185950</v>
          </cell>
          <cell r="G384">
            <v>167200</v>
          </cell>
          <cell r="H384">
            <v>148450</v>
          </cell>
          <cell r="I384">
            <v>129700</v>
          </cell>
          <cell r="J384">
            <v>110950</v>
          </cell>
          <cell r="K384">
            <v>92200</v>
          </cell>
          <cell r="L384">
            <v>77740</v>
          </cell>
          <cell r="M384">
            <v>64620</v>
          </cell>
        </row>
        <row r="385">
          <cell r="A385">
            <v>4600</v>
          </cell>
          <cell r="B385">
            <v>4620</v>
          </cell>
          <cell r="C385">
            <v>290890</v>
          </cell>
          <cell r="D385">
            <v>272140</v>
          </cell>
          <cell r="E385">
            <v>207280</v>
          </cell>
          <cell r="F385">
            <v>188530</v>
          </cell>
          <cell r="G385">
            <v>169780</v>
          </cell>
          <cell r="H385">
            <v>151030</v>
          </cell>
          <cell r="I385">
            <v>132280</v>
          </cell>
          <cell r="J385">
            <v>113530</v>
          </cell>
          <cell r="K385">
            <v>94780</v>
          </cell>
          <cell r="L385">
            <v>79550</v>
          </cell>
          <cell r="M385">
            <v>66420</v>
          </cell>
        </row>
        <row r="386">
          <cell r="A386">
            <v>4620</v>
          </cell>
          <cell r="B386">
            <v>4640</v>
          </cell>
          <cell r="C386">
            <v>293680</v>
          </cell>
          <cell r="D386">
            <v>274930</v>
          </cell>
          <cell r="E386">
            <v>209860</v>
          </cell>
          <cell r="F386">
            <v>191110</v>
          </cell>
          <cell r="G386">
            <v>172360</v>
          </cell>
          <cell r="H386">
            <v>153610</v>
          </cell>
          <cell r="I386">
            <v>134860</v>
          </cell>
          <cell r="J386">
            <v>116110</v>
          </cell>
          <cell r="K386">
            <v>97360</v>
          </cell>
          <cell r="L386">
            <v>81360</v>
          </cell>
          <cell r="M386">
            <v>68230</v>
          </cell>
        </row>
        <row r="387">
          <cell r="A387">
            <v>4640</v>
          </cell>
          <cell r="B387">
            <v>4660</v>
          </cell>
          <cell r="C387">
            <v>296470</v>
          </cell>
          <cell r="D387">
            <v>277720</v>
          </cell>
          <cell r="E387">
            <v>212440</v>
          </cell>
          <cell r="F387">
            <v>193690</v>
          </cell>
          <cell r="G387">
            <v>174940</v>
          </cell>
          <cell r="H387">
            <v>156190</v>
          </cell>
          <cell r="I387">
            <v>137440</v>
          </cell>
          <cell r="J387">
            <v>118690</v>
          </cell>
          <cell r="K387">
            <v>99940</v>
          </cell>
          <cell r="L387">
            <v>83160</v>
          </cell>
          <cell r="M387">
            <v>70040</v>
          </cell>
        </row>
        <row r="388">
          <cell r="A388">
            <v>4660</v>
          </cell>
          <cell r="B388">
            <v>4680</v>
          </cell>
          <cell r="C388">
            <v>299260</v>
          </cell>
          <cell r="D388">
            <v>280510</v>
          </cell>
          <cell r="E388">
            <v>215020</v>
          </cell>
          <cell r="F388">
            <v>196270</v>
          </cell>
          <cell r="G388">
            <v>177520</v>
          </cell>
          <cell r="H388">
            <v>158770</v>
          </cell>
          <cell r="I388">
            <v>140020</v>
          </cell>
          <cell r="J388">
            <v>121270</v>
          </cell>
          <cell r="K388">
            <v>102520</v>
          </cell>
          <cell r="L388">
            <v>84970</v>
          </cell>
          <cell r="M388">
            <v>71840</v>
          </cell>
        </row>
        <row r="389">
          <cell r="A389">
            <v>4680</v>
          </cell>
          <cell r="B389">
            <v>4700</v>
          </cell>
          <cell r="C389">
            <v>302050</v>
          </cell>
          <cell r="D389">
            <v>283300</v>
          </cell>
          <cell r="E389">
            <v>217600</v>
          </cell>
          <cell r="F389">
            <v>198850</v>
          </cell>
          <cell r="G389">
            <v>180100</v>
          </cell>
          <cell r="H389">
            <v>161350</v>
          </cell>
          <cell r="I389">
            <v>142600</v>
          </cell>
          <cell r="J389">
            <v>123850</v>
          </cell>
          <cell r="K389">
            <v>105100</v>
          </cell>
          <cell r="L389">
            <v>86770</v>
          </cell>
          <cell r="M389">
            <v>73650</v>
          </cell>
        </row>
        <row r="390">
          <cell r="A390">
            <v>4700</v>
          </cell>
          <cell r="B390">
            <v>4720</v>
          </cell>
          <cell r="C390">
            <v>304840</v>
          </cell>
          <cell r="D390">
            <v>286090</v>
          </cell>
          <cell r="E390">
            <v>220180</v>
          </cell>
          <cell r="F390">
            <v>201430</v>
          </cell>
          <cell r="G390">
            <v>182680</v>
          </cell>
          <cell r="H390">
            <v>163930</v>
          </cell>
          <cell r="I390">
            <v>145180</v>
          </cell>
          <cell r="J390">
            <v>126430</v>
          </cell>
          <cell r="K390">
            <v>107680</v>
          </cell>
          <cell r="L390">
            <v>88930</v>
          </cell>
          <cell r="M390">
            <v>75450</v>
          </cell>
        </row>
        <row r="391">
          <cell r="A391">
            <v>4720</v>
          </cell>
          <cell r="B391">
            <v>4740</v>
          </cell>
          <cell r="C391">
            <v>307630</v>
          </cell>
          <cell r="D391">
            <v>288880</v>
          </cell>
          <cell r="E391">
            <v>222760</v>
          </cell>
          <cell r="F391">
            <v>204010</v>
          </cell>
          <cell r="G391">
            <v>185260</v>
          </cell>
          <cell r="H391">
            <v>166510</v>
          </cell>
          <cell r="I391">
            <v>147760</v>
          </cell>
          <cell r="J391">
            <v>129010</v>
          </cell>
          <cell r="K391">
            <v>110260</v>
          </cell>
          <cell r="L391">
            <v>91510</v>
          </cell>
          <cell r="M391">
            <v>77260</v>
          </cell>
        </row>
        <row r="392">
          <cell r="A392">
            <v>4740</v>
          </cell>
          <cell r="B392">
            <v>4760</v>
          </cell>
          <cell r="C392">
            <v>310420</v>
          </cell>
          <cell r="D392">
            <v>291670</v>
          </cell>
          <cell r="E392">
            <v>225340</v>
          </cell>
          <cell r="F392">
            <v>206590</v>
          </cell>
          <cell r="G392">
            <v>187840</v>
          </cell>
          <cell r="H392">
            <v>169090</v>
          </cell>
          <cell r="I392">
            <v>150340</v>
          </cell>
          <cell r="J392">
            <v>131590</v>
          </cell>
          <cell r="K392">
            <v>112840</v>
          </cell>
          <cell r="L392">
            <v>94090</v>
          </cell>
          <cell r="M392">
            <v>79070</v>
          </cell>
        </row>
        <row r="393">
          <cell r="A393">
            <v>4760</v>
          </cell>
          <cell r="B393">
            <v>4780</v>
          </cell>
          <cell r="C393">
            <v>313210</v>
          </cell>
          <cell r="D393">
            <v>294460</v>
          </cell>
          <cell r="E393">
            <v>227920</v>
          </cell>
          <cell r="F393">
            <v>209170</v>
          </cell>
          <cell r="G393">
            <v>190420</v>
          </cell>
          <cell r="H393">
            <v>171670</v>
          </cell>
          <cell r="I393">
            <v>152920</v>
          </cell>
          <cell r="J393">
            <v>134170</v>
          </cell>
          <cell r="K393">
            <v>115420</v>
          </cell>
          <cell r="L393">
            <v>96670</v>
          </cell>
          <cell r="M393">
            <v>80870</v>
          </cell>
        </row>
        <row r="394">
          <cell r="A394">
            <v>4780</v>
          </cell>
          <cell r="B394">
            <v>4800</v>
          </cell>
          <cell r="C394">
            <v>316000</v>
          </cell>
          <cell r="D394">
            <v>297250</v>
          </cell>
          <cell r="E394">
            <v>230500</v>
          </cell>
          <cell r="F394">
            <v>211750</v>
          </cell>
          <cell r="G394">
            <v>193000</v>
          </cell>
          <cell r="H394">
            <v>174250</v>
          </cell>
          <cell r="I394">
            <v>155500</v>
          </cell>
          <cell r="J394">
            <v>136750</v>
          </cell>
          <cell r="K394">
            <v>118000</v>
          </cell>
          <cell r="L394">
            <v>99250</v>
          </cell>
          <cell r="M394">
            <v>82680</v>
          </cell>
        </row>
        <row r="395">
          <cell r="A395">
            <v>4800</v>
          </cell>
          <cell r="B395">
            <v>4820</v>
          </cell>
          <cell r="C395">
            <v>318790</v>
          </cell>
          <cell r="D395">
            <v>300040</v>
          </cell>
          <cell r="E395">
            <v>233080</v>
          </cell>
          <cell r="F395">
            <v>214330</v>
          </cell>
          <cell r="G395">
            <v>195580</v>
          </cell>
          <cell r="H395">
            <v>176830</v>
          </cell>
          <cell r="I395">
            <v>158080</v>
          </cell>
          <cell r="J395">
            <v>139330</v>
          </cell>
          <cell r="K395">
            <v>120580</v>
          </cell>
          <cell r="L395">
            <v>101830</v>
          </cell>
          <cell r="M395">
            <v>84480</v>
          </cell>
        </row>
        <row r="396">
          <cell r="A396">
            <v>4820</v>
          </cell>
          <cell r="B396">
            <v>4840</v>
          </cell>
          <cell r="C396">
            <v>321580</v>
          </cell>
          <cell r="D396">
            <v>302830</v>
          </cell>
          <cell r="E396">
            <v>235660</v>
          </cell>
          <cell r="F396">
            <v>216910</v>
          </cell>
          <cell r="G396">
            <v>198160</v>
          </cell>
          <cell r="H396">
            <v>179410</v>
          </cell>
          <cell r="I396">
            <v>160660</v>
          </cell>
          <cell r="J396">
            <v>141910</v>
          </cell>
          <cell r="K396">
            <v>123160</v>
          </cell>
          <cell r="L396">
            <v>104410</v>
          </cell>
          <cell r="M396">
            <v>86290</v>
          </cell>
        </row>
        <row r="397">
          <cell r="A397">
            <v>4840</v>
          </cell>
          <cell r="B397">
            <v>4860</v>
          </cell>
          <cell r="C397">
            <v>324370</v>
          </cell>
          <cell r="D397">
            <v>305620</v>
          </cell>
          <cell r="E397">
            <v>238240</v>
          </cell>
          <cell r="F397">
            <v>219490</v>
          </cell>
          <cell r="G397">
            <v>200740</v>
          </cell>
          <cell r="H397">
            <v>181990</v>
          </cell>
          <cell r="I397">
            <v>163240</v>
          </cell>
          <cell r="J397">
            <v>144490</v>
          </cell>
          <cell r="K397">
            <v>125740</v>
          </cell>
          <cell r="L397">
            <v>106990</v>
          </cell>
          <cell r="M397">
            <v>88240</v>
          </cell>
        </row>
        <row r="398">
          <cell r="A398">
            <v>4860</v>
          </cell>
          <cell r="B398">
            <v>4880</v>
          </cell>
          <cell r="C398">
            <v>327160</v>
          </cell>
          <cell r="D398">
            <v>308410</v>
          </cell>
          <cell r="E398">
            <v>240820</v>
          </cell>
          <cell r="F398">
            <v>222070</v>
          </cell>
          <cell r="G398">
            <v>203320</v>
          </cell>
          <cell r="H398">
            <v>184570</v>
          </cell>
          <cell r="I398">
            <v>165820</v>
          </cell>
          <cell r="J398">
            <v>147070</v>
          </cell>
          <cell r="K398">
            <v>128320</v>
          </cell>
          <cell r="L398">
            <v>109570</v>
          </cell>
          <cell r="M398">
            <v>90820</v>
          </cell>
        </row>
        <row r="399">
          <cell r="A399">
            <v>4880</v>
          </cell>
          <cell r="B399">
            <v>4900</v>
          </cell>
          <cell r="C399">
            <v>329950</v>
          </cell>
          <cell r="D399">
            <v>311200</v>
          </cell>
          <cell r="E399">
            <v>243400</v>
          </cell>
          <cell r="F399">
            <v>224650</v>
          </cell>
          <cell r="G399">
            <v>205900</v>
          </cell>
          <cell r="H399">
            <v>187150</v>
          </cell>
          <cell r="I399">
            <v>168400</v>
          </cell>
          <cell r="J399">
            <v>149650</v>
          </cell>
          <cell r="K399">
            <v>130900</v>
          </cell>
          <cell r="L399">
            <v>112150</v>
          </cell>
          <cell r="M399">
            <v>93400</v>
          </cell>
        </row>
        <row r="400">
          <cell r="A400">
            <v>4900</v>
          </cell>
          <cell r="B400">
            <v>4920</v>
          </cell>
          <cell r="C400">
            <v>332740</v>
          </cell>
          <cell r="D400">
            <v>313990</v>
          </cell>
          <cell r="E400">
            <v>245980</v>
          </cell>
          <cell r="F400">
            <v>227230</v>
          </cell>
          <cell r="G400">
            <v>208480</v>
          </cell>
          <cell r="H400">
            <v>189730</v>
          </cell>
          <cell r="I400">
            <v>170980</v>
          </cell>
          <cell r="J400">
            <v>152230</v>
          </cell>
          <cell r="K400">
            <v>133480</v>
          </cell>
          <cell r="L400">
            <v>114730</v>
          </cell>
          <cell r="M400">
            <v>95980</v>
          </cell>
        </row>
        <row r="401">
          <cell r="A401">
            <v>4920</v>
          </cell>
          <cell r="B401">
            <v>4940</v>
          </cell>
          <cell r="C401">
            <v>335530</v>
          </cell>
          <cell r="D401">
            <v>316780</v>
          </cell>
          <cell r="E401">
            <v>248560</v>
          </cell>
          <cell r="F401">
            <v>229810</v>
          </cell>
          <cell r="G401">
            <v>211060</v>
          </cell>
          <cell r="H401">
            <v>192310</v>
          </cell>
          <cell r="I401">
            <v>173560</v>
          </cell>
          <cell r="J401">
            <v>154810</v>
          </cell>
          <cell r="K401">
            <v>136060</v>
          </cell>
          <cell r="L401">
            <v>117310</v>
          </cell>
          <cell r="M401">
            <v>98560</v>
          </cell>
        </row>
        <row r="402">
          <cell r="A402">
            <v>4940</v>
          </cell>
          <cell r="B402">
            <v>4960</v>
          </cell>
          <cell r="C402">
            <v>338320</v>
          </cell>
          <cell r="D402">
            <v>319570</v>
          </cell>
          <cell r="E402">
            <v>251140</v>
          </cell>
          <cell r="F402">
            <v>232390</v>
          </cell>
          <cell r="G402">
            <v>213640</v>
          </cell>
          <cell r="H402">
            <v>194890</v>
          </cell>
          <cell r="I402">
            <v>176140</v>
          </cell>
          <cell r="J402">
            <v>157390</v>
          </cell>
          <cell r="K402">
            <v>138640</v>
          </cell>
          <cell r="L402">
            <v>119890</v>
          </cell>
          <cell r="M402">
            <v>101140</v>
          </cell>
        </row>
        <row r="403">
          <cell r="A403">
            <v>4960</v>
          </cell>
          <cell r="B403">
            <v>4980</v>
          </cell>
          <cell r="C403">
            <v>341110</v>
          </cell>
          <cell r="D403">
            <v>322360</v>
          </cell>
          <cell r="E403">
            <v>253720</v>
          </cell>
          <cell r="F403">
            <v>234970</v>
          </cell>
          <cell r="G403">
            <v>216220</v>
          </cell>
          <cell r="H403">
            <v>197470</v>
          </cell>
          <cell r="I403">
            <v>178720</v>
          </cell>
          <cell r="J403">
            <v>159970</v>
          </cell>
          <cell r="K403">
            <v>141220</v>
          </cell>
          <cell r="L403">
            <v>122470</v>
          </cell>
          <cell r="M403">
            <v>103720</v>
          </cell>
        </row>
        <row r="404">
          <cell r="A404">
            <v>4980</v>
          </cell>
          <cell r="B404">
            <v>5000</v>
          </cell>
          <cell r="C404">
            <v>343900</v>
          </cell>
          <cell r="D404">
            <v>325150</v>
          </cell>
          <cell r="E404">
            <v>256300</v>
          </cell>
          <cell r="F404">
            <v>237550</v>
          </cell>
          <cell r="G404">
            <v>218800</v>
          </cell>
          <cell r="H404">
            <v>200050</v>
          </cell>
          <cell r="I404">
            <v>181300</v>
          </cell>
          <cell r="J404">
            <v>162550</v>
          </cell>
          <cell r="K404">
            <v>143800</v>
          </cell>
          <cell r="L404">
            <v>125050</v>
          </cell>
          <cell r="M404">
            <v>106300</v>
          </cell>
        </row>
        <row r="405">
          <cell r="A405">
            <v>5000</v>
          </cell>
          <cell r="B405">
            <v>5020</v>
          </cell>
          <cell r="C405">
            <v>346690</v>
          </cell>
          <cell r="D405">
            <v>327940</v>
          </cell>
          <cell r="E405">
            <v>258880</v>
          </cell>
          <cell r="F405">
            <v>240130</v>
          </cell>
          <cell r="G405">
            <v>221380</v>
          </cell>
          <cell r="H405">
            <v>202630</v>
          </cell>
          <cell r="I405">
            <v>183880</v>
          </cell>
          <cell r="J405">
            <v>165130</v>
          </cell>
          <cell r="K405">
            <v>146380</v>
          </cell>
          <cell r="L405">
            <v>127630</v>
          </cell>
          <cell r="M405">
            <v>108880</v>
          </cell>
        </row>
        <row r="406">
          <cell r="A406">
            <v>5020</v>
          </cell>
          <cell r="B406">
            <v>5040</v>
          </cell>
          <cell r="C406">
            <v>349480</v>
          </cell>
          <cell r="D406">
            <v>330730</v>
          </cell>
          <cell r="E406">
            <v>261460</v>
          </cell>
          <cell r="F406">
            <v>242710</v>
          </cell>
          <cell r="G406">
            <v>223960</v>
          </cell>
          <cell r="H406">
            <v>205210</v>
          </cell>
          <cell r="I406">
            <v>186460</v>
          </cell>
          <cell r="J406">
            <v>167710</v>
          </cell>
          <cell r="K406">
            <v>148960</v>
          </cell>
          <cell r="L406">
            <v>130210</v>
          </cell>
          <cell r="M406">
            <v>111460</v>
          </cell>
        </row>
        <row r="407">
          <cell r="A407">
            <v>5040</v>
          </cell>
          <cell r="B407">
            <v>5060</v>
          </cell>
          <cell r="C407">
            <v>352270</v>
          </cell>
          <cell r="D407">
            <v>333520</v>
          </cell>
          <cell r="E407">
            <v>264040</v>
          </cell>
          <cell r="F407">
            <v>245290</v>
          </cell>
          <cell r="G407">
            <v>226540</v>
          </cell>
          <cell r="H407">
            <v>207790</v>
          </cell>
          <cell r="I407">
            <v>189040</v>
          </cell>
          <cell r="J407">
            <v>170290</v>
          </cell>
          <cell r="K407">
            <v>151540</v>
          </cell>
          <cell r="L407">
            <v>132790</v>
          </cell>
          <cell r="M407">
            <v>114040</v>
          </cell>
        </row>
        <row r="408">
          <cell r="A408">
            <v>5060</v>
          </cell>
          <cell r="B408">
            <v>5080</v>
          </cell>
          <cell r="C408">
            <v>355060</v>
          </cell>
          <cell r="D408">
            <v>336310</v>
          </cell>
          <cell r="E408">
            <v>266620</v>
          </cell>
          <cell r="F408">
            <v>247870</v>
          </cell>
          <cell r="G408">
            <v>229120</v>
          </cell>
          <cell r="H408">
            <v>210370</v>
          </cell>
          <cell r="I408">
            <v>191620</v>
          </cell>
          <cell r="J408">
            <v>172870</v>
          </cell>
          <cell r="K408">
            <v>154120</v>
          </cell>
          <cell r="L408">
            <v>135370</v>
          </cell>
          <cell r="M408">
            <v>116620</v>
          </cell>
        </row>
        <row r="409">
          <cell r="A409">
            <v>5080</v>
          </cell>
          <cell r="B409">
            <v>5100</v>
          </cell>
          <cell r="C409">
            <v>357850</v>
          </cell>
          <cell r="D409">
            <v>339100</v>
          </cell>
          <cell r="E409">
            <v>269200</v>
          </cell>
          <cell r="F409">
            <v>250450</v>
          </cell>
          <cell r="G409">
            <v>231700</v>
          </cell>
          <cell r="H409">
            <v>212950</v>
          </cell>
          <cell r="I409">
            <v>194200</v>
          </cell>
          <cell r="J409">
            <v>175450</v>
          </cell>
          <cell r="K409">
            <v>156700</v>
          </cell>
          <cell r="L409">
            <v>137950</v>
          </cell>
          <cell r="M409">
            <v>119200</v>
          </cell>
        </row>
        <row r="410">
          <cell r="A410">
            <v>5100</v>
          </cell>
          <cell r="B410">
            <v>5120</v>
          </cell>
          <cell r="C410">
            <v>360640</v>
          </cell>
          <cell r="D410">
            <v>341890</v>
          </cell>
          <cell r="E410">
            <v>271780</v>
          </cell>
          <cell r="F410">
            <v>253030</v>
          </cell>
          <cell r="G410">
            <v>234280</v>
          </cell>
          <cell r="H410">
            <v>215530</v>
          </cell>
          <cell r="I410">
            <v>196780</v>
          </cell>
          <cell r="J410">
            <v>178030</v>
          </cell>
          <cell r="K410">
            <v>159280</v>
          </cell>
          <cell r="L410">
            <v>140530</v>
          </cell>
          <cell r="M410">
            <v>121780</v>
          </cell>
        </row>
        <row r="411">
          <cell r="A411">
            <v>5120</v>
          </cell>
          <cell r="B411">
            <v>5140</v>
          </cell>
          <cell r="C411">
            <v>363430</v>
          </cell>
          <cell r="D411">
            <v>344680</v>
          </cell>
          <cell r="E411">
            <v>274360</v>
          </cell>
          <cell r="F411">
            <v>255610</v>
          </cell>
          <cell r="G411">
            <v>236860</v>
          </cell>
          <cell r="H411">
            <v>218110</v>
          </cell>
          <cell r="I411">
            <v>199360</v>
          </cell>
          <cell r="J411">
            <v>180610</v>
          </cell>
          <cell r="K411">
            <v>161860</v>
          </cell>
          <cell r="L411">
            <v>143110</v>
          </cell>
          <cell r="M411">
            <v>124360</v>
          </cell>
        </row>
        <row r="412">
          <cell r="A412">
            <v>5140</v>
          </cell>
          <cell r="B412">
            <v>5160</v>
          </cell>
          <cell r="C412">
            <v>366220</v>
          </cell>
          <cell r="D412">
            <v>347470</v>
          </cell>
          <cell r="E412">
            <v>276940</v>
          </cell>
          <cell r="F412">
            <v>258190</v>
          </cell>
          <cell r="G412">
            <v>239440</v>
          </cell>
          <cell r="H412">
            <v>220690</v>
          </cell>
          <cell r="I412">
            <v>201940</v>
          </cell>
          <cell r="J412">
            <v>183190</v>
          </cell>
          <cell r="K412">
            <v>164440</v>
          </cell>
          <cell r="L412">
            <v>145690</v>
          </cell>
          <cell r="M412">
            <v>126940</v>
          </cell>
        </row>
        <row r="413">
          <cell r="A413">
            <v>5160</v>
          </cell>
          <cell r="B413">
            <v>5180</v>
          </cell>
          <cell r="C413">
            <v>369010</v>
          </cell>
          <cell r="D413">
            <v>350260</v>
          </cell>
          <cell r="E413">
            <v>279520</v>
          </cell>
          <cell r="F413">
            <v>260770</v>
          </cell>
          <cell r="G413">
            <v>242020</v>
          </cell>
          <cell r="H413">
            <v>223270</v>
          </cell>
          <cell r="I413">
            <v>204520</v>
          </cell>
          <cell r="J413">
            <v>185770</v>
          </cell>
          <cell r="K413">
            <v>167020</v>
          </cell>
          <cell r="L413">
            <v>148270</v>
          </cell>
          <cell r="M413">
            <v>129520</v>
          </cell>
        </row>
        <row r="414">
          <cell r="A414">
            <v>5180</v>
          </cell>
          <cell r="B414">
            <v>5200</v>
          </cell>
          <cell r="C414">
            <v>371800</v>
          </cell>
          <cell r="D414">
            <v>353050</v>
          </cell>
          <cell r="E414">
            <v>282100</v>
          </cell>
          <cell r="F414">
            <v>263350</v>
          </cell>
          <cell r="G414">
            <v>244600</v>
          </cell>
          <cell r="H414">
            <v>225850</v>
          </cell>
          <cell r="I414">
            <v>207100</v>
          </cell>
          <cell r="J414">
            <v>188350</v>
          </cell>
          <cell r="K414">
            <v>169600</v>
          </cell>
          <cell r="L414">
            <v>150850</v>
          </cell>
          <cell r="M414">
            <v>132100</v>
          </cell>
        </row>
        <row r="415">
          <cell r="A415">
            <v>5200</v>
          </cell>
          <cell r="B415">
            <v>5220</v>
          </cell>
          <cell r="C415">
            <v>374590</v>
          </cell>
          <cell r="D415">
            <v>355840</v>
          </cell>
          <cell r="E415">
            <v>284680</v>
          </cell>
          <cell r="F415">
            <v>265930</v>
          </cell>
          <cell r="G415">
            <v>247180</v>
          </cell>
          <cell r="H415">
            <v>228430</v>
          </cell>
          <cell r="I415">
            <v>209680</v>
          </cell>
          <cell r="J415">
            <v>190930</v>
          </cell>
          <cell r="K415">
            <v>172180</v>
          </cell>
          <cell r="L415">
            <v>153430</v>
          </cell>
          <cell r="M415">
            <v>134680</v>
          </cell>
        </row>
        <row r="416">
          <cell r="A416">
            <v>5220</v>
          </cell>
          <cell r="B416">
            <v>5240</v>
          </cell>
          <cell r="C416">
            <v>377380</v>
          </cell>
          <cell r="D416">
            <v>358630</v>
          </cell>
          <cell r="E416">
            <v>287260</v>
          </cell>
          <cell r="F416">
            <v>268510</v>
          </cell>
          <cell r="G416">
            <v>249760</v>
          </cell>
          <cell r="H416">
            <v>231010</v>
          </cell>
          <cell r="I416">
            <v>212260</v>
          </cell>
          <cell r="J416">
            <v>193510</v>
          </cell>
          <cell r="K416">
            <v>174760</v>
          </cell>
          <cell r="L416">
            <v>156010</v>
          </cell>
          <cell r="M416">
            <v>137260</v>
          </cell>
        </row>
        <row r="417">
          <cell r="A417">
            <v>5240</v>
          </cell>
          <cell r="B417">
            <v>5260</v>
          </cell>
          <cell r="C417">
            <v>380170</v>
          </cell>
          <cell r="D417">
            <v>361420</v>
          </cell>
          <cell r="E417">
            <v>289840</v>
          </cell>
          <cell r="F417">
            <v>271090</v>
          </cell>
          <cell r="G417">
            <v>252340</v>
          </cell>
          <cell r="H417">
            <v>233590</v>
          </cell>
          <cell r="I417">
            <v>214840</v>
          </cell>
          <cell r="J417">
            <v>196090</v>
          </cell>
          <cell r="K417">
            <v>177340</v>
          </cell>
          <cell r="L417">
            <v>158590</v>
          </cell>
          <cell r="M417">
            <v>139840</v>
          </cell>
        </row>
        <row r="418">
          <cell r="A418">
            <v>5260</v>
          </cell>
          <cell r="B418">
            <v>5280</v>
          </cell>
          <cell r="C418">
            <v>382960</v>
          </cell>
          <cell r="D418">
            <v>364210</v>
          </cell>
          <cell r="E418">
            <v>292420</v>
          </cell>
          <cell r="F418">
            <v>273670</v>
          </cell>
          <cell r="G418">
            <v>254920</v>
          </cell>
          <cell r="H418">
            <v>236170</v>
          </cell>
          <cell r="I418">
            <v>217420</v>
          </cell>
          <cell r="J418">
            <v>198670</v>
          </cell>
          <cell r="K418">
            <v>179920</v>
          </cell>
          <cell r="L418">
            <v>161170</v>
          </cell>
          <cell r="M418">
            <v>142420</v>
          </cell>
        </row>
        <row r="419">
          <cell r="A419">
            <v>5280</v>
          </cell>
          <cell r="B419">
            <v>5300</v>
          </cell>
          <cell r="C419">
            <v>385750</v>
          </cell>
          <cell r="D419">
            <v>367000</v>
          </cell>
          <cell r="E419">
            <v>295000</v>
          </cell>
          <cell r="F419">
            <v>276250</v>
          </cell>
          <cell r="G419">
            <v>257500</v>
          </cell>
          <cell r="H419">
            <v>238750</v>
          </cell>
          <cell r="I419">
            <v>220000</v>
          </cell>
          <cell r="J419">
            <v>201250</v>
          </cell>
          <cell r="K419">
            <v>182500</v>
          </cell>
          <cell r="L419">
            <v>163750</v>
          </cell>
          <cell r="M419">
            <v>145000</v>
          </cell>
        </row>
        <row r="420">
          <cell r="A420">
            <v>5300</v>
          </cell>
          <cell r="B420">
            <v>5320</v>
          </cell>
          <cell r="C420">
            <v>388540</v>
          </cell>
          <cell r="D420">
            <v>369790</v>
          </cell>
          <cell r="E420">
            <v>297580</v>
          </cell>
          <cell r="F420">
            <v>278830</v>
          </cell>
          <cell r="G420">
            <v>260080</v>
          </cell>
          <cell r="H420">
            <v>241330</v>
          </cell>
          <cell r="I420">
            <v>222580</v>
          </cell>
          <cell r="J420">
            <v>203830</v>
          </cell>
          <cell r="K420">
            <v>185080</v>
          </cell>
          <cell r="L420">
            <v>166330</v>
          </cell>
          <cell r="M420">
            <v>147580</v>
          </cell>
        </row>
        <row r="421">
          <cell r="A421">
            <v>5320</v>
          </cell>
          <cell r="B421">
            <v>5340</v>
          </cell>
          <cell r="C421">
            <v>391330</v>
          </cell>
          <cell r="D421">
            <v>372580</v>
          </cell>
          <cell r="E421">
            <v>300160</v>
          </cell>
          <cell r="F421">
            <v>281410</v>
          </cell>
          <cell r="G421">
            <v>262660</v>
          </cell>
          <cell r="H421">
            <v>243910</v>
          </cell>
          <cell r="I421">
            <v>225160</v>
          </cell>
          <cell r="J421">
            <v>206410</v>
          </cell>
          <cell r="K421">
            <v>187660</v>
          </cell>
          <cell r="L421">
            <v>168910</v>
          </cell>
          <cell r="M421">
            <v>150160</v>
          </cell>
        </row>
        <row r="422">
          <cell r="A422">
            <v>5340</v>
          </cell>
          <cell r="B422">
            <v>5360</v>
          </cell>
          <cell r="C422">
            <v>394120</v>
          </cell>
          <cell r="D422">
            <v>375370</v>
          </cell>
          <cell r="E422">
            <v>302740</v>
          </cell>
          <cell r="F422">
            <v>283990</v>
          </cell>
          <cell r="G422">
            <v>265240</v>
          </cell>
          <cell r="H422">
            <v>246490</v>
          </cell>
          <cell r="I422">
            <v>227740</v>
          </cell>
          <cell r="J422">
            <v>208990</v>
          </cell>
          <cell r="K422">
            <v>190240</v>
          </cell>
          <cell r="L422">
            <v>171490</v>
          </cell>
          <cell r="M422">
            <v>152740</v>
          </cell>
        </row>
        <row r="423">
          <cell r="A423">
            <v>5360</v>
          </cell>
          <cell r="B423">
            <v>5380</v>
          </cell>
          <cell r="C423">
            <v>396910</v>
          </cell>
          <cell r="D423">
            <v>378160</v>
          </cell>
          <cell r="E423">
            <v>305320</v>
          </cell>
          <cell r="F423">
            <v>286570</v>
          </cell>
          <cell r="G423">
            <v>267820</v>
          </cell>
          <cell r="H423">
            <v>249070</v>
          </cell>
          <cell r="I423">
            <v>230320</v>
          </cell>
          <cell r="J423">
            <v>211570</v>
          </cell>
          <cell r="K423">
            <v>192820</v>
          </cell>
          <cell r="L423">
            <v>174070</v>
          </cell>
          <cell r="M423">
            <v>155320</v>
          </cell>
        </row>
        <row r="424">
          <cell r="A424">
            <v>5380</v>
          </cell>
          <cell r="B424">
            <v>5400</v>
          </cell>
          <cell r="C424">
            <v>399700</v>
          </cell>
          <cell r="D424">
            <v>380950</v>
          </cell>
          <cell r="E424">
            <v>307900</v>
          </cell>
          <cell r="F424">
            <v>289150</v>
          </cell>
          <cell r="G424">
            <v>270400</v>
          </cell>
          <cell r="H424">
            <v>251650</v>
          </cell>
          <cell r="I424">
            <v>232900</v>
          </cell>
          <cell r="J424">
            <v>214150</v>
          </cell>
          <cell r="K424">
            <v>195400</v>
          </cell>
          <cell r="L424">
            <v>176650</v>
          </cell>
          <cell r="M424">
            <v>157900</v>
          </cell>
        </row>
        <row r="425">
          <cell r="A425">
            <v>5400</v>
          </cell>
          <cell r="B425">
            <v>5420</v>
          </cell>
          <cell r="C425">
            <v>402490</v>
          </cell>
          <cell r="D425">
            <v>383740</v>
          </cell>
          <cell r="E425">
            <v>310480</v>
          </cell>
          <cell r="F425">
            <v>291730</v>
          </cell>
          <cell r="G425">
            <v>272980</v>
          </cell>
          <cell r="H425">
            <v>254230</v>
          </cell>
          <cell r="I425">
            <v>235480</v>
          </cell>
          <cell r="J425">
            <v>216730</v>
          </cell>
          <cell r="K425">
            <v>197980</v>
          </cell>
          <cell r="L425">
            <v>179230</v>
          </cell>
          <cell r="M425">
            <v>160480</v>
          </cell>
        </row>
        <row r="426">
          <cell r="A426">
            <v>5420</v>
          </cell>
          <cell r="B426">
            <v>5440</v>
          </cell>
          <cell r="C426">
            <v>405280</v>
          </cell>
          <cell r="D426">
            <v>386530</v>
          </cell>
          <cell r="E426">
            <v>313060</v>
          </cell>
          <cell r="F426">
            <v>294310</v>
          </cell>
          <cell r="G426">
            <v>275560</v>
          </cell>
          <cell r="H426">
            <v>256810</v>
          </cell>
          <cell r="I426">
            <v>238060</v>
          </cell>
          <cell r="J426">
            <v>219310</v>
          </cell>
          <cell r="K426">
            <v>200560</v>
          </cell>
          <cell r="L426">
            <v>181810</v>
          </cell>
          <cell r="M426">
            <v>163060</v>
          </cell>
        </row>
        <row r="427">
          <cell r="A427">
            <v>5440</v>
          </cell>
          <cell r="B427">
            <v>5460</v>
          </cell>
          <cell r="C427">
            <v>408070</v>
          </cell>
          <cell r="D427">
            <v>389320</v>
          </cell>
          <cell r="E427">
            <v>315640</v>
          </cell>
          <cell r="F427">
            <v>296890</v>
          </cell>
          <cell r="G427">
            <v>278140</v>
          </cell>
          <cell r="H427">
            <v>259390</v>
          </cell>
          <cell r="I427">
            <v>240640</v>
          </cell>
          <cell r="J427">
            <v>221890</v>
          </cell>
          <cell r="K427">
            <v>203140</v>
          </cell>
          <cell r="L427">
            <v>184390</v>
          </cell>
          <cell r="M427">
            <v>165640</v>
          </cell>
        </row>
        <row r="428">
          <cell r="A428">
            <v>5460</v>
          </cell>
          <cell r="B428">
            <v>5480</v>
          </cell>
          <cell r="C428">
            <v>410860</v>
          </cell>
          <cell r="D428">
            <v>392110</v>
          </cell>
          <cell r="E428">
            <v>318220</v>
          </cell>
          <cell r="F428">
            <v>299470</v>
          </cell>
          <cell r="G428">
            <v>280720</v>
          </cell>
          <cell r="H428">
            <v>261970</v>
          </cell>
          <cell r="I428">
            <v>243220</v>
          </cell>
          <cell r="J428">
            <v>224470</v>
          </cell>
          <cell r="K428">
            <v>205720</v>
          </cell>
          <cell r="L428">
            <v>186970</v>
          </cell>
          <cell r="M428">
            <v>168220</v>
          </cell>
        </row>
        <row r="429">
          <cell r="A429">
            <v>5480</v>
          </cell>
          <cell r="B429">
            <v>5500</v>
          </cell>
          <cell r="C429">
            <v>413650</v>
          </cell>
          <cell r="D429">
            <v>394900</v>
          </cell>
          <cell r="E429">
            <v>320800</v>
          </cell>
          <cell r="F429">
            <v>302050</v>
          </cell>
          <cell r="G429">
            <v>283300</v>
          </cell>
          <cell r="H429">
            <v>264550</v>
          </cell>
          <cell r="I429">
            <v>245800</v>
          </cell>
          <cell r="J429">
            <v>227050</v>
          </cell>
          <cell r="K429">
            <v>208300</v>
          </cell>
          <cell r="L429">
            <v>189550</v>
          </cell>
          <cell r="M429">
            <v>170800</v>
          </cell>
        </row>
        <row r="430">
          <cell r="A430">
            <v>5500</v>
          </cell>
          <cell r="B430">
            <v>5520</v>
          </cell>
          <cell r="C430">
            <v>416440</v>
          </cell>
          <cell r="D430">
            <v>397690</v>
          </cell>
          <cell r="E430">
            <v>323380</v>
          </cell>
          <cell r="F430">
            <v>304630</v>
          </cell>
          <cell r="G430">
            <v>285880</v>
          </cell>
          <cell r="H430">
            <v>267130</v>
          </cell>
          <cell r="I430">
            <v>248380</v>
          </cell>
          <cell r="J430">
            <v>229630</v>
          </cell>
          <cell r="K430">
            <v>210880</v>
          </cell>
          <cell r="L430">
            <v>192130</v>
          </cell>
          <cell r="M430">
            <v>173380</v>
          </cell>
        </row>
        <row r="431">
          <cell r="A431">
            <v>5520</v>
          </cell>
          <cell r="B431">
            <v>5540</v>
          </cell>
          <cell r="C431">
            <v>419230</v>
          </cell>
          <cell r="D431">
            <v>400480</v>
          </cell>
          <cell r="E431">
            <v>325960</v>
          </cell>
          <cell r="F431">
            <v>307210</v>
          </cell>
          <cell r="G431">
            <v>288460</v>
          </cell>
          <cell r="H431">
            <v>269710</v>
          </cell>
          <cell r="I431">
            <v>250960</v>
          </cell>
          <cell r="J431">
            <v>232210</v>
          </cell>
          <cell r="K431">
            <v>213460</v>
          </cell>
          <cell r="L431">
            <v>194710</v>
          </cell>
          <cell r="M431">
            <v>175960</v>
          </cell>
        </row>
        <row r="432">
          <cell r="A432">
            <v>5540</v>
          </cell>
          <cell r="B432">
            <v>5560</v>
          </cell>
          <cell r="C432">
            <v>422020</v>
          </cell>
          <cell r="D432">
            <v>403270</v>
          </cell>
          <cell r="E432">
            <v>328540</v>
          </cell>
          <cell r="F432">
            <v>309790</v>
          </cell>
          <cell r="G432">
            <v>291040</v>
          </cell>
          <cell r="H432">
            <v>272290</v>
          </cell>
          <cell r="I432">
            <v>253540</v>
          </cell>
          <cell r="J432">
            <v>234790</v>
          </cell>
          <cell r="K432">
            <v>216040</v>
          </cell>
          <cell r="L432">
            <v>197290</v>
          </cell>
          <cell r="M432">
            <v>178540</v>
          </cell>
        </row>
        <row r="433">
          <cell r="A433">
            <v>5560</v>
          </cell>
          <cell r="B433">
            <v>5580</v>
          </cell>
          <cell r="C433">
            <v>424810</v>
          </cell>
          <cell r="D433">
            <v>406060</v>
          </cell>
          <cell r="E433">
            <v>331120</v>
          </cell>
          <cell r="F433">
            <v>312370</v>
          </cell>
          <cell r="G433">
            <v>293620</v>
          </cell>
          <cell r="H433">
            <v>274870</v>
          </cell>
          <cell r="I433">
            <v>256120</v>
          </cell>
          <cell r="J433">
            <v>237370</v>
          </cell>
          <cell r="K433">
            <v>218620</v>
          </cell>
          <cell r="L433">
            <v>199870</v>
          </cell>
          <cell r="M433">
            <v>181120</v>
          </cell>
        </row>
        <row r="434">
          <cell r="A434">
            <v>5580</v>
          </cell>
          <cell r="B434">
            <v>5600</v>
          </cell>
          <cell r="C434">
            <v>427600</v>
          </cell>
          <cell r="D434">
            <v>408850</v>
          </cell>
          <cell r="E434">
            <v>333700</v>
          </cell>
          <cell r="F434">
            <v>314950</v>
          </cell>
          <cell r="G434">
            <v>296200</v>
          </cell>
          <cell r="H434">
            <v>277450</v>
          </cell>
          <cell r="I434">
            <v>258700</v>
          </cell>
          <cell r="J434">
            <v>239950</v>
          </cell>
          <cell r="K434">
            <v>221200</v>
          </cell>
          <cell r="L434">
            <v>202450</v>
          </cell>
          <cell r="M434">
            <v>183700</v>
          </cell>
        </row>
        <row r="435">
          <cell r="A435">
            <v>5600</v>
          </cell>
          <cell r="B435">
            <v>5620</v>
          </cell>
          <cell r="C435">
            <v>430390</v>
          </cell>
          <cell r="D435">
            <v>411640</v>
          </cell>
          <cell r="E435">
            <v>336280</v>
          </cell>
          <cell r="F435">
            <v>317530</v>
          </cell>
          <cell r="G435">
            <v>298780</v>
          </cell>
          <cell r="H435">
            <v>280030</v>
          </cell>
          <cell r="I435">
            <v>261280</v>
          </cell>
          <cell r="J435">
            <v>242530</v>
          </cell>
          <cell r="K435">
            <v>223780</v>
          </cell>
          <cell r="L435">
            <v>205030</v>
          </cell>
          <cell r="M435">
            <v>186280</v>
          </cell>
        </row>
        <row r="436">
          <cell r="A436">
            <v>5620</v>
          </cell>
          <cell r="B436">
            <v>5640</v>
          </cell>
          <cell r="C436">
            <v>433590</v>
          </cell>
          <cell r="D436">
            <v>414430</v>
          </cell>
          <cell r="E436">
            <v>338860</v>
          </cell>
          <cell r="F436">
            <v>320110</v>
          </cell>
          <cell r="G436">
            <v>301360</v>
          </cell>
          <cell r="H436">
            <v>282610</v>
          </cell>
          <cell r="I436">
            <v>263860</v>
          </cell>
          <cell r="J436">
            <v>245110</v>
          </cell>
          <cell r="K436">
            <v>226360</v>
          </cell>
          <cell r="L436">
            <v>207610</v>
          </cell>
          <cell r="M436">
            <v>188860</v>
          </cell>
        </row>
        <row r="437">
          <cell r="A437">
            <v>5640</v>
          </cell>
          <cell r="B437">
            <v>5660</v>
          </cell>
          <cell r="C437">
            <v>438060</v>
          </cell>
          <cell r="D437">
            <v>417220</v>
          </cell>
          <cell r="E437">
            <v>341440</v>
          </cell>
          <cell r="F437">
            <v>322690</v>
          </cell>
          <cell r="G437">
            <v>303940</v>
          </cell>
          <cell r="H437">
            <v>285190</v>
          </cell>
          <cell r="I437">
            <v>266440</v>
          </cell>
          <cell r="J437">
            <v>247690</v>
          </cell>
          <cell r="K437">
            <v>228940</v>
          </cell>
          <cell r="L437">
            <v>210190</v>
          </cell>
          <cell r="M437">
            <v>191440</v>
          </cell>
        </row>
        <row r="438">
          <cell r="A438">
            <v>5660</v>
          </cell>
          <cell r="B438">
            <v>5680</v>
          </cell>
          <cell r="C438">
            <v>442520</v>
          </cell>
          <cell r="D438">
            <v>420010</v>
          </cell>
          <cell r="E438">
            <v>344020</v>
          </cell>
          <cell r="F438">
            <v>325270</v>
          </cell>
          <cell r="G438">
            <v>306520</v>
          </cell>
          <cell r="H438">
            <v>287770</v>
          </cell>
          <cell r="I438">
            <v>269020</v>
          </cell>
          <cell r="J438">
            <v>250270</v>
          </cell>
          <cell r="K438">
            <v>231520</v>
          </cell>
          <cell r="L438">
            <v>212770</v>
          </cell>
          <cell r="M438">
            <v>194020</v>
          </cell>
        </row>
        <row r="439">
          <cell r="A439">
            <v>5680</v>
          </cell>
          <cell r="B439">
            <v>5700</v>
          </cell>
          <cell r="C439">
            <v>446980</v>
          </cell>
          <cell r="D439">
            <v>422800</v>
          </cell>
          <cell r="E439">
            <v>346600</v>
          </cell>
          <cell r="F439">
            <v>327850</v>
          </cell>
          <cell r="G439">
            <v>309100</v>
          </cell>
          <cell r="H439">
            <v>290350</v>
          </cell>
          <cell r="I439">
            <v>271600</v>
          </cell>
          <cell r="J439">
            <v>252850</v>
          </cell>
          <cell r="K439">
            <v>234100</v>
          </cell>
          <cell r="L439">
            <v>215350</v>
          </cell>
          <cell r="M439">
            <v>196600</v>
          </cell>
        </row>
        <row r="440">
          <cell r="A440">
            <v>5700</v>
          </cell>
          <cell r="B440">
            <v>5720</v>
          </cell>
          <cell r="C440">
            <v>451450</v>
          </cell>
          <cell r="D440">
            <v>425590</v>
          </cell>
          <cell r="E440">
            <v>349180</v>
          </cell>
          <cell r="F440">
            <v>330430</v>
          </cell>
          <cell r="G440">
            <v>311680</v>
          </cell>
          <cell r="H440">
            <v>292930</v>
          </cell>
          <cell r="I440">
            <v>274180</v>
          </cell>
          <cell r="J440">
            <v>255430</v>
          </cell>
          <cell r="K440">
            <v>236680</v>
          </cell>
          <cell r="L440">
            <v>217930</v>
          </cell>
          <cell r="M440">
            <v>199180</v>
          </cell>
        </row>
        <row r="441">
          <cell r="A441">
            <v>5720</v>
          </cell>
          <cell r="B441">
            <v>5740</v>
          </cell>
          <cell r="C441">
            <v>455910</v>
          </cell>
          <cell r="D441">
            <v>428380</v>
          </cell>
          <cell r="E441">
            <v>351760</v>
          </cell>
          <cell r="F441">
            <v>333010</v>
          </cell>
          <cell r="G441">
            <v>314260</v>
          </cell>
          <cell r="H441">
            <v>295510</v>
          </cell>
          <cell r="I441">
            <v>276760</v>
          </cell>
          <cell r="J441">
            <v>258010</v>
          </cell>
          <cell r="K441">
            <v>239260</v>
          </cell>
          <cell r="L441">
            <v>220510</v>
          </cell>
          <cell r="M441">
            <v>201760</v>
          </cell>
        </row>
        <row r="442">
          <cell r="A442">
            <v>5740</v>
          </cell>
          <cell r="B442">
            <v>5760</v>
          </cell>
          <cell r="C442">
            <v>460380</v>
          </cell>
          <cell r="D442">
            <v>431170</v>
          </cell>
          <cell r="E442">
            <v>354340</v>
          </cell>
          <cell r="F442">
            <v>335590</v>
          </cell>
          <cell r="G442">
            <v>316840</v>
          </cell>
          <cell r="H442">
            <v>298090</v>
          </cell>
          <cell r="I442">
            <v>279340</v>
          </cell>
          <cell r="J442">
            <v>260590</v>
          </cell>
          <cell r="K442">
            <v>241840</v>
          </cell>
          <cell r="L442">
            <v>223090</v>
          </cell>
          <cell r="M442">
            <v>204340</v>
          </cell>
        </row>
        <row r="443">
          <cell r="A443">
            <v>5760</v>
          </cell>
          <cell r="B443">
            <v>5780</v>
          </cell>
          <cell r="C443">
            <v>464840</v>
          </cell>
          <cell r="D443">
            <v>434840</v>
          </cell>
          <cell r="E443">
            <v>356920</v>
          </cell>
          <cell r="F443">
            <v>338170</v>
          </cell>
          <cell r="G443">
            <v>319420</v>
          </cell>
          <cell r="H443">
            <v>300670</v>
          </cell>
          <cell r="I443">
            <v>281920</v>
          </cell>
          <cell r="J443">
            <v>263170</v>
          </cell>
          <cell r="K443">
            <v>244420</v>
          </cell>
          <cell r="L443">
            <v>225670</v>
          </cell>
          <cell r="M443">
            <v>206920</v>
          </cell>
        </row>
        <row r="444">
          <cell r="A444">
            <v>5780</v>
          </cell>
          <cell r="B444">
            <v>5800</v>
          </cell>
          <cell r="C444">
            <v>469300</v>
          </cell>
          <cell r="D444">
            <v>439300</v>
          </cell>
          <cell r="E444">
            <v>359500</v>
          </cell>
          <cell r="F444">
            <v>340750</v>
          </cell>
          <cell r="G444">
            <v>322000</v>
          </cell>
          <cell r="H444">
            <v>303250</v>
          </cell>
          <cell r="I444">
            <v>284500</v>
          </cell>
          <cell r="J444">
            <v>265750</v>
          </cell>
          <cell r="K444">
            <v>247000</v>
          </cell>
          <cell r="L444">
            <v>228250</v>
          </cell>
          <cell r="M444">
            <v>209500</v>
          </cell>
        </row>
        <row r="445">
          <cell r="A445">
            <v>5800</v>
          </cell>
          <cell r="B445">
            <v>5820</v>
          </cell>
          <cell r="C445">
            <v>473770</v>
          </cell>
          <cell r="D445">
            <v>443770</v>
          </cell>
          <cell r="E445">
            <v>362080</v>
          </cell>
          <cell r="F445">
            <v>343330</v>
          </cell>
          <cell r="G445">
            <v>324580</v>
          </cell>
          <cell r="H445">
            <v>305830</v>
          </cell>
          <cell r="I445">
            <v>287080</v>
          </cell>
          <cell r="J445">
            <v>268330</v>
          </cell>
          <cell r="K445">
            <v>249580</v>
          </cell>
          <cell r="L445">
            <v>230830</v>
          </cell>
          <cell r="M445">
            <v>212080</v>
          </cell>
        </row>
        <row r="446">
          <cell r="A446">
            <v>5820</v>
          </cell>
          <cell r="B446">
            <v>5840</v>
          </cell>
          <cell r="C446">
            <v>500600</v>
          </cell>
          <cell r="D446">
            <v>470600</v>
          </cell>
          <cell r="E446">
            <v>390540</v>
          </cell>
          <cell r="F446">
            <v>371790</v>
          </cell>
          <cell r="G446">
            <v>353040</v>
          </cell>
          <cell r="H446">
            <v>334290</v>
          </cell>
          <cell r="I446">
            <v>315540</v>
          </cell>
          <cell r="J446">
            <v>296790</v>
          </cell>
          <cell r="K446">
            <v>278040</v>
          </cell>
          <cell r="L446">
            <v>259290</v>
          </cell>
          <cell r="M446">
            <v>240540</v>
          </cell>
        </row>
        <row r="447">
          <cell r="A447">
            <v>5840</v>
          </cell>
          <cell r="B447">
            <v>5860</v>
          </cell>
          <cell r="C447">
            <v>507620</v>
          </cell>
          <cell r="D447">
            <v>477620</v>
          </cell>
          <cell r="E447">
            <v>395680</v>
          </cell>
          <cell r="F447">
            <v>376930</v>
          </cell>
          <cell r="G447">
            <v>358180</v>
          </cell>
          <cell r="H447">
            <v>339430</v>
          </cell>
          <cell r="I447">
            <v>320680</v>
          </cell>
          <cell r="J447">
            <v>301930</v>
          </cell>
          <cell r="K447">
            <v>283180</v>
          </cell>
          <cell r="L447">
            <v>264430</v>
          </cell>
          <cell r="M447">
            <v>245680</v>
          </cell>
        </row>
        <row r="448">
          <cell r="A448">
            <v>5860</v>
          </cell>
          <cell r="B448">
            <v>5880</v>
          </cell>
          <cell r="C448">
            <v>512130</v>
          </cell>
          <cell r="D448">
            <v>482130</v>
          </cell>
          <cell r="E448">
            <v>398320</v>
          </cell>
          <cell r="F448">
            <v>379570</v>
          </cell>
          <cell r="G448">
            <v>360820</v>
          </cell>
          <cell r="H448">
            <v>342070</v>
          </cell>
          <cell r="I448">
            <v>323320</v>
          </cell>
          <cell r="J448">
            <v>304570</v>
          </cell>
          <cell r="K448">
            <v>285820</v>
          </cell>
          <cell r="L448">
            <v>267070</v>
          </cell>
          <cell r="M448">
            <v>248320</v>
          </cell>
        </row>
        <row r="449">
          <cell r="A449">
            <v>5880</v>
          </cell>
          <cell r="B449">
            <v>5900</v>
          </cell>
          <cell r="C449">
            <v>516640</v>
          </cell>
          <cell r="D449">
            <v>486640</v>
          </cell>
          <cell r="E449">
            <v>400960</v>
          </cell>
          <cell r="F449">
            <v>382210</v>
          </cell>
          <cell r="G449">
            <v>363460</v>
          </cell>
          <cell r="H449">
            <v>344710</v>
          </cell>
          <cell r="I449">
            <v>325960</v>
          </cell>
          <cell r="J449">
            <v>307210</v>
          </cell>
          <cell r="K449">
            <v>288460</v>
          </cell>
          <cell r="L449">
            <v>269710</v>
          </cell>
          <cell r="M449">
            <v>250960</v>
          </cell>
        </row>
        <row r="450">
          <cell r="A450">
            <v>5900</v>
          </cell>
          <cell r="B450">
            <v>5920</v>
          </cell>
          <cell r="C450">
            <v>521150</v>
          </cell>
          <cell r="D450">
            <v>491150</v>
          </cell>
          <cell r="E450">
            <v>403600</v>
          </cell>
          <cell r="F450">
            <v>384850</v>
          </cell>
          <cell r="G450">
            <v>366100</v>
          </cell>
          <cell r="H450">
            <v>347350</v>
          </cell>
          <cell r="I450">
            <v>328600</v>
          </cell>
          <cell r="J450">
            <v>309850</v>
          </cell>
          <cell r="K450">
            <v>291100</v>
          </cell>
          <cell r="L450">
            <v>272350</v>
          </cell>
          <cell r="M450">
            <v>253600</v>
          </cell>
        </row>
        <row r="451">
          <cell r="A451">
            <v>5920</v>
          </cell>
          <cell r="B451">
            <v>5940</v>
          </cell>
          <cell r="C451">
            <v>525660</v>
          </cell>
          <cell r="D451">
            <v>495660</v>
          </cell>
          <cell r="E451">
            <v>406240</v>
          </cell>
          <cell r="F451">
            <v>387490</v>
          </cell>
          <cell r="G451">
            <v>368740</v>
          </cell>
          <cell r="H451">
            <v>349990</v>
          </cell>
          <cell r="I451">
            <v>331240</v>
          </cell>
          <cell r="J451">
            <v>312490</v>
          </cell>
          <cell r="K451">
            <v>293740</v>
          </cell>
          <cell r="L451">
            <v>274990</v>
          </cell>
          <cell r="M451">
            <v>256240</v>
          </cell>
        </row>
        <row r="452">
          <cell r="A452">
            <v>5940</v>
          </cell>
          <cell r="B452">
            <v>5960</v>
          </cell>
          <cell r="C452">
            <v>530180</v>
          </cell>
          <cell r="D452">
            <v>500180</v>
          </cell>
          <cell r="E452">
            <v>408880</v>
          </cell>
          <cell r="F452">
            <v>390130</v>
          </cell>
          <cell r="G452">
            <v>371380</v>
          </cell>
          <cell r="H452">
            <v>352630</v>
          </cell>
          <cell r="I452">
            <v>333880</v>
          </cell>
          <cell r="J452">
            <v>315130</v>
          </cell>
          <cell r="K452">
            <v>296380</v>
          </cell>
          <cell r="L452">
            <v>277630</v>
          </cell>
          <cell r="M452">
            <v>258880</v>
          </cell>
        </row>
        <row r="453">
          <cell r="A453">
            <v>5960</v>
          </cell>
          <cell r="B453">
            <v>5980</v>
          </cell>
          <cell r="C453">
            <v>534690</v>
          </cell>
          <cell r="D453">
            <v>504690</v>
          </cell>
          <cell r="E453">
            <v>411520</v>
          </cell>
          <cell r="F453">
            <v>392770</v>
          </cell>
          <cell r="G453">
            <v>374020</v>
          </cell>
          <cell r="H453">
            <v>355270</v>
          </cell>
          <cell r="I453">
            <v>336520</v>
          </cell>
          <cell r="J453">
            <v>317770</v>
          </cell>
          <cell r="K453">
            <v>299020</v>
          </cell>
          <cell r="L453">
            <v>280270</v>
          </cell>
          <cell r="M453">
            <v>261520</v>
          </cell>
        </row>
        <row r="454">
          <cell r="A454">
            <v>5980</v>
          </cell>
          <cell r="B454">
            <v>6000</v>
          </cell>
          <cell r="C454">
            <v>539200</v>
          </cell>
          <cell r="D454">
            <v>509200</v>
          </cell>
          <cell r="E454">
            <v>414160</v>
          </cell>
          <cell r="F454">
            <v>395410</v>
          </cell>
          <cell r="G454">
            <v>376660</v>
          </cell>
          <cell r="H454">
            <v>357910</v>
          </cell>
          <cell r="I454">
            <v>339160</v>
          </cell>
          <cell r="J454">
            <v>320410</v>
          </cell>
          <cell r="K454">
            <v>301660</v>
          </cell>
          <cell r="L454">
            <v>282910</v>
          </cell>
          <cell r="M454">
            <v>264160</v>
          </cell>
        </row>
        <row r="455">
          <cell r="A455">
            <v>6000</v>
          </cell>
          <cell r="B455">
            <v>6020</v>
          </cell>
          <cell r="C455">
            <v>543710</v>
          </cell>
          <cell r="D455">
            <v>513710</v>
          </cell>
          <cell r="E455">
            <v>416800</v>
          </cell>
          <cell r="F455">
            <v>398050</v>
          </cell>
          <cell r="G455">
            <v>379300</v>
          </cell>
          <cell r="H455">
            <v>360550</v>
          </cell>
          <cell r="I455">
            <v>341800</v>
          </cell>
          <cell r="J455">
            <v>323050</v>
          </cell>
          <cell r="K455">
            <v>304300</v>
          </cell>
          <cell r="L455">
            <v>285550</v>
          </cell>
          <cell r="M455">
            <v>266800</v>
          </cell>
        </row>
        <row r="456">
          <cell r="A456">
            <v>6020</v>
          </cell>
          <cell r="B456">
            <v>6040</v>
          </cell>
          <cell r="C456">
            <v>548220</v>
          </cell>
          <cell r="D456">
            <v>518220</v>
          </cell>
          <cell r="E456">
            <v>419440</v>
          </cell>
          <cell r="F456">
            <v>400690</v>
          </cell>
          <cell r="G456">
            <v>381940</v>
          </cell>
          <cell r="H456">
            <v>363190</v>
          </cell>
          <cell r="I456">
            <v>344440</v>
          </cell>
          <cell r="J456">
            <v>325690</v>
          </cell>
          <cell r="K456">
            <v>306940</v>
          </cell>
          <cell r="L456">
            <v>288190</v>
          </cell>
          <cell r="M456">
            <v>269440</v>
          </cell>
        </row>
        <row r="457">
          <cell r="A457">
            <v>6040</v>
          </cell>
          <cell r="B457">
            <v>6060</v>
          </cell>
          <cell r="C457">
            <v>552740</v>
          </cell>
          <cell r="D457">
            <v>522740</v>
          </cell>
          <cell r="E457">
            <v>422080</v>
          </cell>
          <cell r="F457">
            <v>403330</v>
          </cell>
          <cell r="G457">
            <v>384580</v>
          </cell>
          <cell r="H457">
            <v>365830</v>
          </cell>
          <cell r="I457">
            <v>347080</v>
          </cell>
          <cell r="J457">
            <v>328330</v>
          </cell>
          <cell r="K457">
            <v>309580</v>
          </cell>
          <cell r="L457">
            <v>290830</v>
          </cell>
          <cell r="M457">
            <v>272080</v>
          </cell>
        </row>
        <row r="458">
          <cell r="A458">
            <v>6060</v>
          </cell>
          <cell r="B458">
            <v>6080</v>
          </cell>
          <cell r="C458">
            <v>557250</v>
          </cell>
          <cell r="D458">
            <v>527250</v>
          </cell>
          <cell r="E458">
            <v>424720</v>
          </cell>
          <cell r="F458">
            <v>405970</v>
          </cell>
          <cell r="G458">
            <v>387220</v>
          </cell>
          <cell r="H458">
            <v>368470</v>
          </cell>
          <cell r="I458">
            <v>349720</v>
          </cell>
          <cell r="J458">
            <v>330970</v>
          </cell>
          <cell r="K458">
            <v>312220</v>
          </cell>
          <cell r="L458">
            <v>293470</v>
          </cell>
          <cell r="M458">
            <v>274720</v>
          </cell>
        </row>
        <row r="459">
          <cell r="A459">
            <v>6080</v>
          </cell>
          <cell r="B459">
            <v>6100</v>
          </cell>
          <cell r="C459">
            <v>561760</v>
          </cell>
          <cell r="D459">
            <v>531760</v>
          </cell>
          <cell r="E459">
            <v>427360</v>
          </cell>
          <cell r="F459">
            <v>408610</v>
          </cell>
          <cell r="G459">
            <v>389860</v>
          </cell>
          <cell r="H459">
            <v>371110</v>
          </cell>
          <cell r="I459">
            <v>352360</v>
          </cell>
          <cell r="J459">
            <v>333610</v>
          </cell>
          <cell r="K459">
            <v>314860</v>
          </cell>
          <cell r="L459">
            <v>296110</v>
          </cell>
          <cell r="M459">
            <v>277360</v>
          </cell>
        </row>
        <row r="460">
          <cell r="A460">
            <v>6100</v>
          </cell>
          <cell r="B460">
            <v>6120</v>
          </cell>
          <cell r="C460">
            <v>566270</v>
          </cell>
          <cell r="D460">
            <v>536270</v>
          </cell>
          <cell r="E460">
            <v>430000</v>
          </cell>
          <cell r="F460">
            <v>411250</v>
          </cell>
          <cell r="G460">
            <v>392500</v>
          </cell>
          <cell r="H460">
            <v>373750</v>
          </cell>
          <cell r="I460">
            <v>355000</v>
          </cell>
          <cell r="J460">
            <v>336250</v>
          </cell>
          <cell r="K460">
            <v>317500</v>
          </cell>
          <cell r="L460">
            <v>298750</v>
          </cell>
          <cell r="M460">
            <v>280000</v>
          </cell>
        </row>
        <row r="461">
          <cell r="A461">
            <v>6120</v>
          </cell>
          <cell r="B461">
            <v>6140</v>
          </cell>
          <cell r="C461">
            <v>570780</v>
          </cell>
          <cell r="D461">
            <v>540780</v>
          </cell>
          <cell r="E461">
            <v>432640</v>
          </cell>
          <cell r="F461">
            <v>413890</v>
          </cell>
          <cell r="G461">
            <v>395140</v>
          </cell>
          <cell r="H461">
            <v>376390</v>
          </cell>
          <cell r="I461">
            <v>357640</v>
          </cell>
          <cell r="J461">
            <v>338890</v>
          </cell>
          <cell r="K461">
            <v>320140</v>
          </cell>
          <cell r="L461">
            <v>301390</v>
          </cell>
          <cell r="M461">
            <v>282640</v>
          </cell>
        </row>
        <row r="462">
          <cell r="A462">
            <v>6140</v>
          </cell>
          <cell r="B462">
            <v>6160</v>
          </cell>
          <cell r="C462">
            <v>575300</v>
          </cell>
          <cell r="D462">
            <v>545300</v>
          </cell>
          <cell r="E462">
            <v>435280</v>
          </cell>
          <cell r="F462">
            <v>416530</v>
          </cell>
          <cell r="G462">
            <v>397780</v>
          </cell>
          <cell r="H462">
            <v>379030</v>
          </cell>
          <cell r="I462">
            <v>360280</v>
          </cell>
          <cell r="J462">
            <v>341530</v>
          </cell>
          <cell r="K462">
            <v>322780</v>
          </cell>
          <cell r="L462">
            <v>304030</v>
          </cell>
          <cell r="M462">
            <v>285280</v>
          </cell>
        </row>
        <row r="463">
          <cell r="A463">
            <v>6160</v>
          </cell>
          <cell r="B463">
            <v>6180</v>
          </cell>
          <cell r="C463">
            <v>579810</v>
          </cell>
          <cell r="D463">
            <v>549810</v>
          </cell>
          <cell r="E463">
            <v>437920</v>
          </cell>
          <cell r="F463">
            <v>419170</v>
          </cell>
          <cell r="G463">
            <v>400420</v>
          </cell>
          <cell r="H463">
            <v>381670</v>
          </cell>
          <cell r="I463">
            <v>362920</v>
          </cell>
          <cell r="J463">
            <v>344170</v>
          </cell>
          <cell r="K463">
            <v>325420</v>
          </cell>
          <cell r="L463">
            <v>306670</v>
          </cell>
          <cell r="M463">
            <v>287920</v>
          </cell>
        </row>
        <row r="464">
          <cell r="A464">
            <v>6180</v>
          </cell>
          <cell r="B464">
            <v>6200</v>
          </cell>
          <cell r="C464">
            <v>584320</v>
          </cell>
          <cell r="D464">
            <v>554320</v>
          </cell>
          <cell r="E464">
            <v>440560</v>
          </cell>
          <cell r="F464">
            <v>421810</v>
          </cell>
          <cell r="G464">
            <v>403060</v>
          </cell>
          <cell r="H464">
            <v>384310</v>
          </cell>
          <cell r="I464">
            <v>365560</v>
          </cell>
          <cell r="J464">
            <v>346810</v>
          </cell>
          <cell r="K464">
            <v>328060</v>
          </cell>
          <cell r="L464">
            <v>309310</v>
          </cell>
          <cell r="M464">
            <v>290560</v>
          </cell>
        </row>
        <row r="465">
          <cell r="A465">
            <v>6200</v>
          </cell>
          <cell r="B465">
            <v>6220</v>
          </cell>
          <cell r="C465">
            <v>588830</v>
          </cell>
          <cell r="D465">
            <v>558830</v>
          </cell>
          <cell r="E465">
            <v>443200</v>
          </cell>
          <cell r="F465">
            <v>424450</v>
          </cell>
          <cell r="G465">
            <v>405700</v>
          </cell>
          <cell r="H465">
            <v>386950</v>
          </cell>
          <cell r="I465">
            <v>368200</v>
          </cell>
          <cell r="J465">
            <v>349450</v>
          </cell>
          <cell r="K465">
            <v>330700</v>
          </cell>
          <cell r="L465">
            <v>311950</v>
          </cell>
          <cell r="M465">
            <v>293200</v>
          </cell>
        </row>
        <row r="466">
          <cell r="A466">
            <v>6220</v>
          </cell>
          <cell r="B466">
            <v>6240</v>
          </cell>
          <cell r="C466">
            <v>593340</v>
          </cell>
          <cell r="D466">
            <v>563340</v>
          </cell>
          <cell r="E466">
            <v>447340</v>
          </cell>
          <cell r="F466">
            <v>427090</v>
          </cell>
          <cell r="G466">
            <v>408340</v>
          </cell>
          <cell r="H466">
            <v>389590</v>
          </cell>
          <cell r="I466">
            <v>370840</v>
          </cell>
          <cell r="J466">
            <v>352090</v>
          </cell>
          <cell r="K466">
            <v>333340</v>
          </cell>
          <cell r="L466">
            <v>314590</v>
          </cell>
          <cell r="M466">
            <v>295840</v>
          </cell>
        </row>
        <row r="467">
          <cell r="A467">
            <v>6240</v>
          </cell>
          <cell r="B467">
            <v>6260</v>
          </cell>
          <cell r="C467">
            <v>597860</v>
          </cell>
          <cell r="D467">
            <v>567860</v>
          </cell>
          <cell r="E467">
            <v>451570</v>
          </cell>
          <cell r="F467">
            <v>429730</v>
          </cell>
          <cell r="G467">
            <v>410980</v>
          </cell>
          <cell r="H467">
            <v>392230</v>
          </cell>
          <cell r="I467">
            <v>373480</v>
          </cell>
          <cell r="J467">
            <v>354730</v>
          </cell>
          <cell r="K467">
            <v>335980</v>
          </cell>
          <cell r="L467">
            <v>317230</v>
          </cell>
          <cell r="M467">
            <v>298480</v>
          </cell>
        </row>
        <row r="468">
          <cell r="A468">
            <v>6260</v>
          </cell>
          <cell r="B468">
            <v>6280</v>
          </cell>
          <cell r="C468">
            <v>602370</v>
          </cell>
          <cell r="D468">
            <v>572370</v>
          </cell>
          <cell r="E468">
            <v>455790</v>
          </cell>
          <cell r="F468">
            <v>432370</v>
          </cell>
          <cell r="G468">
            <v>413620</v>
          </cell>
          <cell r="H468">
            <v>394870</v>
          </cell>
          <cell r="I468">
            <v>376120</v>
          </cell>
          <cell r="J468">
            <v>357370</v>
          </cell>
          <cell r="K468">
            <v>338620</v>
          </cell>
          <cell r="L468">
            <v>319870</v>
          </cell>
          <cell r="M468">
            <v>301120</v>
          </cell>
        </row>
        <row r="469">
          <cell r="A469">
            <v>6280</v>
          </cell>
          <cell r="B469">
            <v>6300</v>
          </cell>
          <cell r="C469">
            <v>606880</v>
          </cell>
          <cell r="D469">
            <v>576880</v>
          </cell>
          <cell r="E469">
            <v>460020</v>
          </cell>
          <cell r="F469">
            <v>435010</v>
          </cell>
          <cell r="G469">
            <v>416260</v>
          </cell>
          <cell r="H469">
            <v>397510</v>
          </cell>
          <cell r="I469">
            <v>378760</v>
          </cell>
          <cell r="J469">
            <v>360010</v>
          </cell>
          <cell r="K469">
            <v>341260</v>
          </cell>
          <cell r="L469">
            <v>322510</v>
          </cell>
          <cell r="M469">
            <v>303760</v>
          </cell>
        </row>
        <row r="470">
          <cell r="A470">
            <v>6300</v>
          </cell>
          <cell r="B470">
            <v>6320</v>
          </cell>
          <cell r="C470">
            <v>611390</v>
          </cell>
          <cell r="D470">
            <v>581390</v>
          </cell>
          <cell r="E470">
            <v>464240</v>
          </cell>
          <cell r="F470">
            <v>437650</v>
          </cell>
          <cell r="G470">
            <v>418900</v>
          </cell>
          <cell r="H470">
            <v>400150</v>
          </cell>
          <cell r="I470">
            <v>381400</v>
          </cell>
          <cell r="J470">
            <v>362650</v>
          </cell>
          <cell r="K470">
            <v>343900</v>
          </cell>
          <cell r="L470">
            <v>325150</v>
          </cell>
          <cell r="M470">
            <v>306400</v>
          </cell>
        </row>
        <row r="471">
          <cell r="A471">
            <v>6320</v>
          </cell>
          <cell r="B471">
            <v>6340</v>
          </cell>
          <cell r="C471">
            <v>615900</v>
          </cell>
          <cell r="D471">
            <v>585900</v>
          </cell>
          <cell r="E471">
            <v>468460</v>
          </cell>
          <cell r="F471">
            <v>440290</v>
          </cell>
          <cell r="G471">
            <v>421540</v>
          </cell>
          <cell r="H471">
            <v>402790</v>
          </cell>
          <cell r="I471">
            <v>384040</v>
          </cell>
          <cell r="J471">
            <v>365290</v>
          </cell>
          <cell r="K471">
            <v>346540</v>
          </cell>
          <cell r="L471">
            <v>327790</v>
          </cell>
          <cell r="M471">
            <v>309040</v>
          </cell>
        </row>
        <row r="472">
          <cell r="A472">
            <v>6340</v>
          </cell>
          <cell r="B472">
            <v>6360</v>
          </cell>
          <cell r="C472">
            <v>620420</v>
          </cell>
          <cell r="D472">
            <v>590420</v>
          </cell>
          <cell r="E472">
            <v>472690</v>
          </cell>
          <cell r="F472">
            <v>442930</v>
          </cell>
          <cell r="G472">
            <v>424180</v>
          </cell>
          <cell r="H472">
            <v>405430</v>
          </cell>
          <cell r="I472">
            <v>386680</v>
          </cell>
          <cell r="J472">
            <v>367930</v>
          </cell>
          <cell r="K472">
            <v>349180</v>
          </cell>
          <cell r="L472">
            <v>330430</v>
          </cell>
          <cell r="M472">
            <v>311680</v>
          </cell>
        </row>
        <row r="473">
          <cell r="A473">
            <v>6360</v>
          </cell>
          <cell r="B473">
            <v>6380</v>
          </cell>
          <cell r="C473">
            <v>624930</v>
          </cell>
          <cell r="D473">
            <v>594930</v>
          </cell>
          <cell r="E473">
            <v>476910</v>
          </cell>
          <cell r="F473">
            <v>446910</v>
          </cell>
          <cell r="G473">
            <v>426820</v>
          </cell>
          <cell r="H473">
            <v>408070</v>
          </cell>
          <cell r="I473">
            <v>389320</v>
          </cell>
          <cell r="J473">
            <v>370570</v>
          </cell>
          <cell r="K473">
            <v>351820</v>
          </cell>
          <cell r="L473">
            <v>333070</v>
          </cell>
          <cell r="M473">
            <v>314320</v>
          </cell>
        </row>
        <row r="474">
          <cell r="A474">
            <v>6380</v>
          </cell>
          <cell r="B474">
            <v>6400</v>
          </cell>
          <cell r="C474">
            <v>629440</v>
          </cell>
          <cell r="D474">
            <v>599440</v>
          </cell>
          <cell r="E474">
            <v>481140</v>
          </cell>
          <cell r="F474">
            <v>451140</v>
          </cell>
          <cell r="G474">
            <v>429460</v>
          </cell>
          <cell r="H474">
            <v>410710</v>
          </cell>
          <cell r="I474">
            <v>391960</v>
          </cell>
          <cell r="J474">
            <v>373210</v>
          </cell>
          <cell r="K474">
            <v>354460</v>
          </cell>
          <cell r="L474">
            <v>335710</v>
          </cell>
          <cell r="M474">
            <v>316960</v>
          </cell>
        </row>
        <row r="475">
          <cell r="A475">
            <v>6400</v>
          </cell>
          <cell r="B475">
            <v>6420</v>
          </cell>
          <cell r="C475">
            <v>633950</v>
          </cell>
          <cell r="D475">
            <v>603950</v>
          </cell>
          <cell r="E475">
            <v>485360</v>
          </cell>
          <cell r="F475">
            <v>455360</v>
          </cell>
          <cell r="G475">
            <v>432100</v>
          </cell>
          <cell r="H475">
            <v>413350</v>
          </cell>
          <cell r="I475">
            <v>394600</v>
          </cell>
          <cell r="J475">
            <v>375850</v>
          </cell>
          <cell r="K475">
            <v>357100</v>
          </cell>
          <cell r="L475">
            <v>338350</v>
          </cell>
          <cell r="M475">
            <v>319600</v>
          </cell>
        </row>
        <row r="476">
          <cell r="A476">
            <v>6420</v>
          </cell>
          <cell r="B476">
            <v>6440</v>
          </cell>
          <cell r="C476">
            <v>638460</v>
          </cell>
          <cell r="D476">
            <v>608460</v>
          </cell>
          <cell r="E476">
            <v>489580</v>
          </cell>
          <cell r="F476">
            <v>459580</v>
          </cell>
          <cell r="G476">
            <v>434740</v>
          </cell>
          <cell r="H476">
            <v>415990</v>
          </cell>
          <cell r="I476">
            <v>397240</v>
          </cell>
          <cell r="J476">
            <v>378490</v>
          </cell>
          <cell r="K476">
            <v>359740</v>
          </cell>
          <cell r="L476">
            <v>340990</v>
          </cell>
          <cell r="M476">
            <v>322240</v>
          </cell>
        </row>
        <row r="477">
          <cell r="A477">
            <v>6440</v>
          </cell>
          <cell r="B477">
            <v>6460</v>
          </cell>
          <cell r="C477">
            <v>642980</v>
          </cell>
          <cell r="D477">
            <v>612980</v>
          </cell>
          <cell r="E477">
            <v>493810</v>
          </cell>
          <cell r="F477">
            <v>463810</v>
          </cell>
          <cell r="G477">
            <v>437380</v>
          </cell>
          <cell r="H477">
            <v>418630</v>
          </cell>
          <cell r="I477">
            <v>399880</v>
          </cell>
          <cell r="J477">
            <v>381130</v>
          </cell>
          <cell r="K477">
            <v>362380</v>
          </cell>
          <cell r="L477">
            <v>343630</v>
          </cell>
          <cell r="M477">
            <v>324880</v>
          </cell>
        </row>
        <row r="478">
          <cell r="A478">
            <v>6460</v>
          </cell>
          <cell r="B478">
            <v>6480</v>
          </cell>
          <cell r="C478">
            <v>647490</v>
          </cell>
          <cell r="D478">
            <v>617490</v>
          </cell>
          <cell r="E478">
            <v>498030</v>
          </cell>
          <cell r="F478">
            <v>468030</v>
          </cell>
          <cell r="G478">
            <v>440020</v>
          </cell>
          <cell r="H478">
            <v>421270</v>
          </cell>
          <cell r="I478">
            <v>402520</v>
          </cell>
          <cell r="J478">
            <v>383770</v>
          </cell>
          <cell r="K478">
            <v>365020</v>
          </cell>
          <cell r="L478">
            <v>346270</v>
          </cell>
          <cell r="M478">
            <v>327520</v>
          </cell>
        </row>
        <row r="479">
          <cell r="A479">
            <v>6480</v>
          </cell>
          <cell r="B479">
            <v>6500</v>
          </cell>
          <cell r="C479">
            <v>652000</v>
          </cell>
          <cell r="D479">
            <v>622000</v>
          </cell>
          <cell r="E479">
            <v>502260</v>
          </cell>
          <cell r="F479">
            <v>472260</v>
          </cell>
          <cell r="G479">
            <v>442660</v>
          </cell>
          <cell r="H479">
            <v>423910</v>
          </cell>
          <cell r="I479">
            <v>405160</v>
          </cell>
          <cell r="J479">
            <v>386410</v>
          </cell>
          <cell r="K479">
            <v>367660</v>
          </cell>
          <cell r="L479">
            <v>348910</v>
          </cell>
          <cell r="M479">
            <v>330160</v>
          </cell>
        </row>
        <row r="480">
          <cell r="A480">
            <v>6500</v>
          </cell>
          <cell r="B480">
            <v>6520</v>
          </cell>
          <cell r="C480">
            <v>656510</v>
          </cell>
          <cell r="D480">
            <v>626510</v>
          </cell>
          <cell r="E480">
            <v>506480</v>
          </cell>
          <cell r="F480">
            <v>476480</v>
          </cell>
          <cell r="G480">
            <v>446480</v>
          </cell>
          <cell r="H480">
            <v>426550</v>
          </cell>
          <cell r="I480">
            <v>407800</v>
          </cell>
          <cell r="J480">
            <v>389050</v>
          </cell>
          <cell r="K480">
            <v>370300</v>
          </cell>
          <cell r="L480">
            <v>351550</v>
          </cell>
          <cell r="M480">
            <v>332800</v>
          </cell>
        </row>
        <row r="481">
          <cell r="A481">
            <v>6520</v>
          </cell>
          <cell r="B481">
            <v>6540</v>
          </cell>
          <cell r="C481">
            <v>661020</v>
          </cell>
          <cell r="D481">
            <v>631020</v>
          </cell>
          <cell r="E481">
            <v>510700</v>
          </cell>
          <cell r="F481">
            <v>480700</v>
          </cell>
          <cell r="G481">
            <v>450700</v>
          </cell>
          <cell r="H481">
            <v>429190</v>
          </cell>
          <cell r="I481">
            <v>410440</v>
          </cell>
          <cell r="J481">
            <v>391690</v>
          </cell>
          <cell r="K481">
            <v>372940</v>
          </cell>
          <cell r="L481">
            <v>354190</v>
          </cell>
          <cell r="M481">
            <v>335440</v>
          </cell>
        </row>
        <row r="482">
          <cell r="A482">
            <v>6540</v>
          </cell>
          <cell r="B482">
            <v>6560</v>
          </cell>
          <cell r="C482">
            <v>665540</v>
          </cell>
          <cell r="D482">
            <v>635540</v>
          </cell>
          <cell r="E482">
            <v>514930</v>
          </cell>
          <cell r="F482">
            <v>484930</v>
          </cell>
          <cell r="G482">
            <v>454930</v>
          </cell>
          <cell r="H482">
            <v>431830</v>
          </cell>
          <cell r="I482">
            <v>413080</v>
          </cell>
          <cell r="J482">
            <v>394330</v>
          </cell>
          <cell r="K482">
            <v>375580</v>
          </cell>
          <cell r="L482">
            <v>356830</v>
          </cell>
          <cell r="M482">
            <v>338080</v>
          </cell>
        </row>
        <row r="483">
          <cell r="A483">
            <v>6560</v>
          </cell>
          <cell r="B483">
            <v>6580</v>
          </cell>
          <cell r="C483">
            <v>670050</v>
          </cell>
          <cell r="D483">
            <v>640050</v>
          </cell>
          <cell r="E483">
            <v>519150</v>
          </cell>
          <cell r="F483">
            <v>489150</v>
          </cell>
          <cell r="G483">
            <v>459150</v>
          </cell>
          <cell r="H483">
            <v>434470</v>
          </cell>
          <cell r="I483">
            <v>415720</v>
          </cell>
          <cell r="J483">
            <v>396970</v>
          </cell>
          <cell r="K483">
            <v>378220</v>
          </cell>
          <cell r="L483">
            <v>359470</v>
          </cell>
          <cell r="M483">
            <v>340720</v>
          </cell>
        </row>
        <row r="484">
          <cell r="A484">
            <v>6580</v>
          </cell>
          <cell r="B484">
            <v>6600</v>
          </cell>
          <cell r="C484">
            <v>674560</v>
          </cell>
          <cell r="D484">
            <v>644560</v>
          </cell>
          <cell r="E484">
            <v>523380</v>
          </cell>
          <cell r="F484">
            <v>493380</v>
          </cell>
          <cell r="G484">
            <v>463380</v>
          </cell>
          <cell r="H484">
            <v>437110</v>
          </cell>
          <cell r="I484">
            <v>418360</v>
          </cell>
          <cell r="J484">
            <v>399610</v>
          </cell>
          <cell r="K484">
            <v>380860</v>
          </cell>
          <cell r="L484">
            <v>362110</v>
          </cell>
          <cell r="M484">
            <v>343360</v>
          </cell>
        </row>
        <row r="485">
          <cell r="A485">
            <v>6600</v>
          </cell>
          <cell r="B485">
            <v>6620</v>
          </cell>
          <cell r="C485">
            <v>679070</v>
          </cell>
          <cell r="D485">
            <v>649070</v>
          </cell>
          <cell r="E485">
            <v>527600</v>
          </cell>
          <cell r="F485">
            <v>497600</v>
          </cell>
          <cell r="G485">
            <v>467600</v>
          </cell>
          <cell r="H485">
            <v>439750</v>
          </cell>
          <cell r="I485">
            <v>421000</v>
          </cell>
          <cell r="J485">
            <v>402250</v>
          </cell>
          <cell r="K485">
            <v>383500</v>
          </cell>
          <cell r="L485">
            <v>364750</v>
          </cell>
          <cell r="M485">
            <v>346000</v>
          </cell>
        </row>
        <row r="486">
          <cell r="A486">
            <v>6620</v>
          </cell>
          <cell r="B486">
            <v>6640</v>
          </cell>
          <cell r="C486">
            <v>683580</v>
          </cell>
          <cell r="D486">
            <v>653580</v>
          </cell>
          <cell r="E486">
            <v>531820</v>
          </cell>
          <cell r="F486">
            <v>501820</v>
          </cell>
          <cell r="G486">
            <v>471820</v>
          </cell>
          <cell r="H486">
            <v>442390</v>
          </cell>
          <cell r="I486">
            <v>423640</v>
          </cell>
          <cell r="J486">
            <v>404890</v>
          </cell>
          <cell r="K486">
            <v>386140</v>
          </cell>
          <cell r="L486">
            <v>367390</v>
          </cell>
          <cell r="M486">
            <v>348640</v>
          </cell>
        </row>
        <row r="487">
          <cell r="A487">
            <v>6640</v>
          </cell>
          <cell r="B487">
            <v>6660</v>
          </cell>
          <cell r="C487">
            <v>688100</v>
          </cell>
          <cell r="D487">
            <v>658100</v>
          </cell>
          <cell r="E487">
            <v>536050</v>
          </cell>
          <cell r="F487">
            <v>506050</v>
          </cell>
          <cell r="G487">
            <v>476050</v>
          </cell>
          <cell r="H487">
            <v>446050</v>
          </cell>
          <cell r="I487">
            <v>426280</v>
          </cell>
          <cell r="J487">
            <v>407530</v>
          </cell>
          <cell r="K487">
            <v>388780</v>
          </cell>
          <cell r="L487">
            <v>370030</v>
          </cell>
          <cell r="M487">
            <v>351280</v>
          </cell>
        </row>
        <row r="488">
          <cell r="A488">
            <v>6660</v>
          </cell>
          <cell r="B488">
            <v>6680</v>
          </cell>
          <cell r="C488">
            <v>692610</v>
          </cell>
          <cell r="D488">
            <v>662610</v>
          </cell>
          <cell r="E488">
            <v>540270</v>
          </cell>
          <cell r="F488">
            <v>510270</v>
          </cell>
          <cell r="G488">
            <v>480270</v>
          </cell>
          <cell r="H488">
            <v>450270</v>
          </cell>
          <cell r="I488">
            <v>428920</v>
          </cell>
          <cell r="J488">
            <v>410170</v>
          </cell>
          <cell r="K488">
            <v>391420</v>
          </cell>
          <cell r="L488">
            <v>372670</v>
          </cell>
          <cell r="M488">
            <v>353920</v>
          </cell>
        </row>
        <row r="489">
          <cell r="A489">
            <v>6680</v>
          </cell>
          <cell r="B489">
            <v>6700</v>
          </cell>
          <cell r="C489">
            <v>697120</v>
          </cell>
          <cell r="D489">
            <v>667120</v>
          </cell>
          <cell r="E489">
            <v>544500</v>
          </cell>
          <cell r="F489">
            <v>514500</v>
          </cell>
          <cell r="G489">
            <v>484500</v>
          </cell>
          <cell r="H489">
            <v>454500</v>
          </cell>
          <cell r="I489">
            <v>431560</v>
          </cell>
          <cell r="J489">
            <v>412810</v>
          </cell>
          <cell r="K489">
            <v>394060</v>
          </cell>
          <cell r="L489">
            <v>375310</v>
          </cell>
          <cell r="M489">
            <v>356560</v>
          </cell>
        </row>
        <row r="490">
          <cell r="A490">
            <v>6700</v>
          </cell>
          <cell r="B490">
            <v>6720</v>
          </cell>
          <cell r="C490">
            <v>701630</v>
          </cell>
          <cell r="D490">
            <v>671630</v>
          </cell>
          <cell r="E490">
            <v>548720</v>
          </cell>
          <cell r="F490">
            <v>518720</v>
          </cell>
          <cell r="G490">
            <v>488720</v>
          </cell>
          <cell r="H490">
            <v>458720</v>
          </cell>
          <cell r="I490">
            <v>434200</v>
          </cell>
          <cell r="J490">
            <v>415450</v>
          </cell>
          <cell r="K490">
            <v>396700</v>
          </cell>
          <cell r="L490">
            <v>377950</v>
          </cell>
          <cell r="M490">
            <v>359200</v>
          </cell>
        </row>
        <row r="491">
          <cell r="A491">
            <v>6720</v>
          </cell>
          <cell r="B491">
            <v>6740</v>
          </cell>
          <cell r="C491">
            <v>706140</v>
          </cell>
          <cell r="D491">
            <v>676140</v>
          </cell>
          <cell r="E491">
            <v>552940</v>
          </cell>
          <cell r="F491">
            <v>522940</v>
          </cell>
          <cell r="G491">
            <v>492940</v>
          </cell>
          <cell r="H491">
            <v>462940</v>
          </cell>
          <cell r="I491">
            <v>436840</v>
          </cell>
          <cell r="J491">
            <v>418090</v>
          </cell>
          <cell r="K491">
            <v>399340</v>
          </cell>
          <cell r="L491">
            <v>380590</v>
          </cell>
          <cell r="M491">
            <v>361840</v>
          </cell>
        </row>
        <row r="492">
          <cell r="A492">
            <v>6740</v>
          </cell>
          <cell r="B492">
            <v>6760</v>
          </cell>
          <cell r="C492">
            <v>710660</v>
          </cell>
          <cell r="D492">
            <v>680660</v>
          </cell>
          <cell r="E492">
            <v>557170</v>
          </cell>
          <cell r="F492">
            <v>527170</v>
          </cell>
          <cell r="G492">
            <v>497170</v>
          </cell>
          <cell r="H492">
            <v>467170</v>
          </cell>
          <cell r="I492">
            <v>439480</v>
          </cell>
          <cell r="J492">
            <v>420730</v>
          </cell>
          <cell r="K492">
            <v>401980</v>
          </cell>
          <cell r="L492">
            <v>383230</v>
          </cell>
          <cell r="M492">
            <v>364480</v>
          </cell>
        </row>
        <row r="493">
          <cell r="A493">
            <v>6760</v>
          </cell>
          <cell r="B493">
            <v>6780</v>
          </cell>
          <cell r="C493">
            <v>715170</v>
          </cell>
          <cell r="D493">
            <v>685170</v>
          </cell>
          <cell r="E493">
            <v>561390</v>
          </cell>
          <cell r="F493">
            <v>531390</v>
          </cell>
          <cell r="G493">
            <v>501390</v>
          </cell>
          <cell r="H493">
            <v>471390</v>
          </cell>
          <cell r="I493">
            <v>442120</v>
          </cell>
          <cell r="J493">
            <v>423370</v>
          </cell>
          <cell r="K493">
            <v>404620</v>
          </cell>
          <cell r="L493">
            <v>385870</v>
          </cell>
          <cell r="M493">
            <v>367120</v>
          </cell>
        </row>
        <row r="494">
          <cell r="A494">
            <v>6780</v>
          </cell>
          <cell r="B494">
            <v>6800</v>
          </cell>
          <cell r="C494">
            <v>719680</v>
          </cell>
          <cell r="D494">
            <v>689680</v>
          </cell>
          <cell r="E494">
            <v>565620</v>
          </cell>
          <cell r="F494">
            <v>535620</v>
          </cell>
          <cell r="G494">
            <v>505620</v>
          </cell>
          <cell r="H494">
            <v>475620</v>
          </cell>
          <cell r="I494">
            <v>445620</v>
          </cell>
          <cell r="J494">
            <v>426010</v>
          </cell>
          <cell r="K494">
            <v>407260</v>
          </cell>
          <cell r="L494">
            <v>388510</v>
          </cell>
          <cell r="M494">
            <v>369760</v>
          </cell>
        </row>
        <row r="495">
          <cell r="A495">
            <v>6800</v>
          </cell>
          <cell r="B495">
            <v>6820</v>
          </cell>
          <cell r="C495">
            <v>724190</v>
          </cell>
          <cell r="D495">
            <v>694190</v>
          </cell>
          <cell r="E495">
            <v>569840</v>
          </cell>
          <cell r="F495">
            <v>539840</v>
          </cell>
          <cell r="G495">
            <v>509840</v>
          </cell>
          <cell r="H495">
            <v>479840</v>
          </cell>
          <cell r="I495">
            <v>449840</v>
          </cell>
          <cell r="J495">
            <v>428650</v>
          </cell>
          <cell r="K495">
            <v>409900</v>
          </cell>
          <cell r="L495">
            <v>391150</v>
          </cell>
          <cell r="M495">
            <v>372400</v>
          </cell>
        </row>
        <row r="496">
          <cell r="A496">
            <v>6820</v>
          </cell>
          <cell r="B496">
            <v>6840</v>
          </cell>
          <cell r="C496">
            <v>728700</v>
          </cell>
          <cell r="D496">
            <v>698700</v>
          </cell>
          <cell r="E496">
            <v>574060</v>
          </cell>
          <cell r="F496">
            <v>544060</v>
          </cell>
          <cell r="G496">
            <v>514060</v>
          </cell>
          <cell r="H496">
            <v>484060</v>
          </cell>
          <cell r="I496">
            <v>454060</v>
          </cell>
          <cell r="J496">
            <v>431290</v>
          </cell>
          <cell r="K496">
            <v>412540</v>
          </cell>
          <cell r="L496">
            <v>393790</v>
          </cell>
          <cell r="M496">
            <v>375040</v>
          </cell>
        </row>
        <row r="497">
          <cell r="A497">
            <v>6840</v>
          </cell>
          <cell r="B497">
            <v>6860</v>
          </cell>
          <cell r="C497">
            <v>733220</v>
          </cell>
          <cell r="D497">
            <v>703220</v>
          </cell>
          <cell r="E497">
            <v>578290</v>
          </cell>
          <cell r="F497">
            <v>548290</v>
          </cell>
          <cell r="G497">
            <v>518290</v>
          </cell>
          <cell r="H497">
            <v>488290</v>
          </cell>
          <cell r="I497">
            <v>458290</v>
          </cell>
          <cell r="J497">
            <v>433930</v>
          </cell>
          <cell r="K497">
            <v>415180</v>
          </cell>
          <cell r="L497">
            <v>396430</v>
          </cell>
          <cell r="M497">
            <v>377680</v>
          </cell>
        </row>
        <row r="498">
          <cell r="A498">
            <v>6860</v>
          </cell>
          <cell r="B498">
            <v>6880</v>
          </cell>
          <cell r="C498">
            <v>737730</v>
          </cell>
          <cell r="D498">
            <v>707730</v>
          </cell>
          <cell r="E498">
            <v>582510</v>
          </cell>
          <cell r="F498">
            <v>552510</v>
          </cell>
          <cell r="G498">
            <v>522510</v>
          </cell>
          <cell r="H498">
            <v>492510</v>
          </cell>
          <cell r="I498">
            <v>462510</v>
          </cell>
          <cell r="J498">
            <v>436570</v>
          </cell>
          <cell r="K498">
            <v>417820</v>
          </cell>
          <cell r="L498">
            <v>399070</v>
          </cell>
          <cell r="M498">
            <v>380320</v>
          </cell>
        </row>
        <row r="499">
          <cell r="A499">
            <v>6880</v>
          </cell>
          <cell r="B499">
            <v>6900</v>
          </cell>
          <cell r="C499">
            <v>742240</v>
          </cell>
          <cell r="D499">
            <v>712240</v>
          </cell>
          <cell r="E499">
            <v>586740</v>
          </cell>
          <cell r="F499">
            <v>556740</v>
          </cell>
          <cell r="G499">
            <v>526740</v>
          </cell>
          <cell r="H499">
            <v>496740</v>
          </cell>
          <cell r="I499">
            <v>466740</v>
          </cell>
          <cell r="J499">
            <v>439210</v>
          </cell>
          <cell r="K499">
            <v>420460</v>
          </cell>
          <cell r="L499">
            <v>401710</v>
          </cell>
          <cell r="M499">
            <v>382960</v>
          </cell>
        </row>
        <row r="500">
          <cell r="A500">
            <v>6900</v>
          </cell>
          <cell r="B500">
            <v>6920</v>
          </cell>
          <cell r="C500">
            <v>746750</v>
          </cell>
          <cell r="D500">
            <v>716750</v>
          </cell>
          <cell r="E500">
            <v>590960</v>
          </cell>
          <cell r="F500">
            <v>560960</v>
          </cell>
          <cell r="G500">
            <v>530960</v>
          </cell>
          <cell r="H500">
            <v>500960</v>
          </cell>
          <cell r="I500">
            <v>470960</v>
          </cell>
          <cell r="J500">
            <v>441850</v>
          </cell>
          <cell r="K500">
            <v>423100</v>
          </cell>
          <cell r="L500">
            <v>404350</v>
          </cell>
          <cell r="M500">
            <v>385600</v>
          </cell>
        </row>
        <row r="501">
          <cell r="A501">
            <v>6920</v>
          </cell>
          <cell r="B501">
            <v>6940</v>
          </cell>
          <cell r="C501">
            <v>751260</v>
          </cell>
          <cell r="D501">
            <v>721260</v>
          </cell>
          <cell r="E501">
            <v>595180</v>
          </cell>
          <cell r="F501">
            <v>565180</v>
          </cell>
          <cell r="G501">
            <v>535180</v>
          </cell>
          <cell r="H501">
            <v>505180</v>
          </cell>
          <cell r="I501">
            <v>475180</v>
          </cell>
          <cell r="J501">
            <v>445180</v>
          </cell>
          <cell r="K501">
            <v>425740</v>
          </cell>
          <cell r="L501">
            <v>406990</v>
          </cell>
          <cell r="M501">
            <v>388240</v>
          </cell>
        </row>
        <row r="502">
          <cell r="A502">
            <v>6940</v>
          </cell>
          <cell r="B502">
            <v>6960</v>
          </cell>
          <cell r="C502">
            <v>755780</v>
          </cell>
          <cell r="D502">
            <v>725780</v>
          </cell>
          <cell r="E502">
            <v>599410</v>
          </cell>
          <cell r="F502">
            <v>569410</v>
          </cell>
          <cell r="G502">
            <v>539410</v>
          </cell>
          <cell r="H502">
            <v>509410</v>
          </cell>
          <cell r="I502">
            <v>479410</v>
          </cell>
          <cell r="J502">
            <v>449410</v>
          </cell>
          <cell r="K502">
            <v>428380</v>
          </cell>
          <cell r="L502">
            <v>409630</v>
          </cell>
          <cell r="M502">
            <v>390880</v>
          </cell>
        </row>
        <row r="503">
          <cell r="A503">
            <v>6960</v>
          </cell>
          <cell r="B503">
            <v>6980</v>
          </cell>
          <cell r="C503">
            <v>760290</v>
          </cell>
          <cell r="D503">
            <v>730290</v>
          </cell>
          <cell r="E503">
            <v>603630</v>
          </cell>
          <cell r="F503">
            <v>573630</v>
          </cell>
          <cell r="G503">
            <v>543630</v>
          </cell>
          <cell r="H503">
            <v>513630</v>
          </cell>
          <cell r="I503">
            <v>483630</v>
          </cell>
          <cell r="J503">
            <v>453630</v>
          </cell>
          <cell r="K503">
            <v>431020</v>
          </cell>
          <cell r="L503">
            <v>412270</v>
          </cell>
          <cell r="M503">
            <v>393520</v>
          </cell>
        </row>
        <row r="504">
          <cell r="A504">
            <v>6980</v>
          </cell>
          <cell r="B504">
            <v>7000</v>
          </cell>
          <cell r="C504">
            <v>764800</v>
          </cell>
          <cell r="D504">
            <v>734800</v>
          </cell>
          <cell r="E504">
            <v>607860</v>
          </cell>
          <cell r="F504">
            <v>577860</v>
          </cell>
          <cell r="G504">
            <v>547860</v>
          </cell>
          <cell r="H504">
            <v>517860</v>
          </cell>
          <cell r="I504">
            <v>487860</v>
          </cell>
          <cell r="J504">
            <v>457860</v>
          </cell>
          <cell r="K504">
            <v>433660</v>
          </cell>
          <cell r="L504">
            <v>414910</v>
          </cell>
          <cell r="M504">
            <v>396160</v>
          </cell>
        </row>
        <row r="505">
          <cell r="A505">
            <v>7000</v>
          </cell>
          <cell r="B505">
            <v>7020</v>
          </cell>
          <cell r="C505">
            <v>769310</v>
          </cell>
          <cell r="D505">
            <v>739310</v>
          </cell>
          <cell r="E505">
            <v>612080</v>
          </cell>
          <cell r="F505">
            <v>582080</v>
          </cell>
          <cell r="G505">
            <v>552080</v>
          </cell>
          <cell r="H505">
            <v>522080</v>
          </cell>
          <cell r="I505">
            <v>492080</v>
          </cell>
          <cell r="J505">
            <v>462080</v>
          </cell>
          <cell r="K505">
            <v>436300</v>
          </cell>
          <cell r="L505">
            <v>417550</v>
          </cell>
          <cell r="M505">
            <v>398800</v>
          </cell>
        </row>
        <row r="506">
          <cell r="A506">
            <v>7020</v>
          </cell>
          <cell r="B506">
            <v>7040</v>
          </cell>
          <cell r="C506">
            <v>773820</v>
          </cell>
          <cell r="D506">
            <v>743820</v>
          </cell>
          <cell r="E506">
            <v>616300</v>
          </cell>
          <cell r="F506">
            <v>586300</v>
          </cell>
          <cell r="G506">
            <v>556300</v>
          </cell>
          <cell r="H506">
            <v>526300</v>
          </cell>
          <cell r="I506">
            <v>496300</v>
          </cell>
          <cell r="J506">
            <v>466300</v>
          </cell>
          <cell r="K506">
            <v>438940</v>
          </cell>
          <cell r="L506">
            <v>420190</v>
          </cell>
          <cell r="M506">
            <v>401440</v>
          </cell>
        </row>
        <row r="507">
          <cell r="A507">
            <v>7040</v>
          </cell>
          <cell r="B507">
            <v>7060</v>
          </cell>
          <cell r="C507">
            <v>778340</v>
          </cell>
          <cell r="D507">
            <v>748340</v>
          </cell>
          <cell r="E507">
            <v>620530</v>
          </cell>
          <cell r="F507">
            <v>590530</v>
          </cell>
          <cell r="G507">
            <v>560530</v>
          </cell>
          <cell r="H507">
            <v>530530</v>
          </cell>
          <cell r="I507">
            <v>500530</v>
          </cell>
          <cell r="J507">
            <v>470530</v>
          </cell>
          <cell r="K507">
            <v>441580</v>
          </cell>
          <cell r="L507">
            <v>422830</v>
          </cell>
          <cell r="M507">
            <v>404080</v>
          </cell>
        </row>
        <row r="508">
          <cell r="A508">
            <v>7060</v>
          </cell>
          <cell r="B508">
            <v>7080</v>
          </cell>
          <cell r="C508">
            <v>782850</v>
          </cell>
          <cell r="D508">
            <v>752850</v>
          </cell>
          <cell r="E508">
            <v>624750</v>
          </cell>
          <cell r="F508">
            <v>594750</v>
          </cell>
          <cell r="G508">
            <v>564750</v>
          </cell>
          <cell r="H508">
            <v>534750</v>
          </cell>
          <cell r="I508">
            <v>504750</v>
          </cell>
          <cell r="J508">
            <v>474750</v>
          </cell>
          <cell r="K508">
            <v>444750</v>
          </cell>
          <cell r="L508">
            <v>425470</v>
          </cell>
          <cell r="M508">
            <v>406720</v>
          </cell>
        </row>
        <row r="509">
          <cell r="A509">
            <v>7080</v>
          </cell>
          <cell r="B509">
            <v>7100</v>
          </cell>
          <cell r="C509">
            <v>787360</v>
          </cell>
          <cell r="D509">
            <v>757360</v>
          </cell>
          <cell r="E509">
            <v>628980</v>
          </cell>
          <cell r="F509">
            <v>598980</v>
          </cell>
          <cell r="G509">
            <v>568980</v>
          </cell>
          <cell r="H509">
            <v>538980</v>
          </cell>
          <cell r="I509">
            <v>508980</v>
          </cell>
          <cell r="J509">
            <v>478980</v>
          </cell>
          <cell r="K509">
            <v>448980</v>
          </cell>
          <cell r="L509">
            <v>428110</v>
          </cell>
          <cell r="M509">
            <v>409360</v>
          </cell>
        </row>
        <row r="510">
          <cell r="A510">
            <v>7100</v>
          </cell>
          <cell r="B510">
            <v>7120</v>
          </cell>
          <cell r="C510">
            <v>791870</v>
          </cell>
          <cell r="D510">
            <v>761870</v>
          </cell>
          <cell r="E510">
            <v>633200</v>
          </cell>
          <cell r="F510">
            <v>603200</v>
          </cell>
          <cell r="G510">
            <v>573200</v>
          </cell>
          <cell r="H510">
            <v>543200</v>
          </cell>
          <cell r="I510">
            <v>513200</v>
          </cell>
          <cell r="J510">
            <v>483200</v>
          </cell>
          <cell r="K510">
            <v>453200</v>
          </cell>
          <cell r="L510">
            <v>430750</v>
          </cell>
          <cell r="M510">
            <v>412000</v>
          </cell>
        </row>
        <row r="511">
          <cell r="A511">
            <v>7120</v>
          </cell>
          <cell r="B511">
            <v>7140</v>
          </cell>
          <cell r="C511">
            <v>796380</v>
          </cell>
          <cell r="D511">
            <v>766380</v>
          </cell>
          <cell r="E511">
            <v>637420</v>
          </cell>
          <cell r="F511">
            <v>607420</v>
          </cell>
          <cell r="G511">
            <v>577420</v>
          </cell>
          <cell r="H511">
            <v>547420</v>
          </cell>
          <cell r="I511">
            <v>517420</v>
          </cell>
          <cell r="J511">
            <v>487420</v>
          </cell>
          <cell r="K511">
            <v>457420</v>
          </cell>
          <cell r="L511">
            <v>433390</v>
          </cell>
          <cell r="M511">
            <v>414640</v>
          </cell>
        </row>
        <row r="512">
          <cell r="A512">
            <v>7140</v>
          </cell>
          <cell r="B512">
            <v>7160</v>
          </cell>
          <cell r="C512">
            <v>800900</v>
          </cell>
          <cell r="D512">
            <v>770900</v>
          </cell>
          <cell r="E512">
            <v>641650</v>
          </cell>
          <cell r="F512">
            <v>611650</v>
          </cell>
          <cell r="G512">
            <v>581650</v>
          </cell>
          <cell r="H512">
            <v>551650</v>
          </cell>
          <cell r="I512">
            <v>521650</v>
          </cell>
          <cell r="J512">
            <v>491650</v>
          </cell>
          <cell r="K512">
            <v>461650</v>
          </cell>
          <cell r="L512">
            <v>436030</v>
          </cell>
          <cell r="M512">
            <v>417280</v>
          </cell>
        </row>
        <row r="513">
          <cell r="A513">
            <v>7160</v>
          </cell>
          <cell r="B513">
            <v>7180</v>
          </cell>
          <cell r="C513">
            <v>805410</v>
          </cell>
          <cell r="D513">
            <v>775410</v>
          </cell>
          <cell r="E513">
            <v>645870</v>
          </cell>
          <cell r="F513">
            <v>615870</v>
          </cell>
          <cell r="G513">
            <v>585870</v>
          </cell>
          <cell r="H513">
            <v>555870</v>
          </cell>
          <cell r="I513">
            <v>525870</v>
          </cell>
          <cell r="J513">
            <v>495870</v>
          </cell>
          <cell r="K513">
            <v>465870</v>
          </cell>
          <cell r="L513">
            <v>438670</v>
          </cell>
          <cell r="M513">
            <v>419920</v>
          </cell>
        </row>
        <row r="514">
          <cell r="A514">
            <v>7180</v>
          </cell>
          <cell r="B514">
            <v>7200</v>
          </cell>
          <cell r="C514">
            <v>809920</v>
          </cell>
          <cell r="D514">
            <v>779920</v>
          </cell>
          <cell r="E514">
            <v>650100</v>
          </cell>
          <cell r="F514">
            <v>620100</v>
          </cell>
          <cell r="G514">
            <v>590100</v>
          </cell>
          <cell r="H514">
            <v>560100</v>
          </cell>
          <cell r="I514">
            <v>530100</v>
          </cell>
          <cell r="J514">
            <v>500100</v>
          </cell>
          <cell r="K514">
            <v>470100</v>
          </cell>
          <cell r="L514">
            <v>441310</v>
          </cell>
          <cell r="M514">
            <v>422560</v>
          </cell>
        </row>
        <row r="515">
          <cell r="A515">
            <v>7200</v>
          </cell>
          <cell r="B515">
            <v>7220</v>
          </cell>
          <cell r="C515">
            <v>814430</v>
          </cell>
          <cell r="D515">
            <v>784430</v>
          </cell>
          <cell r="E515">
            <v>654320</v>
          </cell>
          <cell r="F515">
            <v>624320</v>
          </cell>
          <cell r="G515">
            <v>594320</v>
          </cell>
          <cell r="H515">
            <v>564320</v>
          </cell>
          <cell r="I515">
            <v>534320</v>
          </cell>
          <cell r="J515">
            <v>504320</v>
          </cell>
          <cell r="K515">
            <v>474320</v>
          </cell>
          <cell r="L515">
            <v>444320</v>
          </cell>
          <cell r="M515">
            <v>425200</v>
          </cell>
        </row>
        <row r="516">
          <cell r="A516">
            <v>7220</v>
          </cell>
          <cell r="B516">
            <v>7240</v>
          </cell>
          <cell r="C516">
            <v>818940</v>
          </cell>
          <cell r="D516">
            <v>788940</v>
          </cell>
          <cell r="E516">
            <v>658540</v>
          </cell>
          <cell r="F516">
            <v>628540</v>
          </cell>
          <cell r="G516">
            <v>598540</v>
          </cell>
          <cell r="H516">
            <v>568540</v>
          </cell>
          <cell r="I516">
            <v>538540</v>
          </cell>
          <cell r="J516">
            <v>508540</v>
          </cell>
          <cell r="K516">
            <v>478540</v>
          </cell>
          <cell r="L516">
            <v>448540</v>
          </cell>
          <cell r="M516">
            <v>427840</v>
          </cell>
        </row>
        <row r="517">
          <cell r="A517">
            <v>7240</v>
          </cell>
          <cell r="B517">
            <v>7260</v>
          </cell>
          <cell r="C517">
            <v>823460</v>
          </cell>
          <cell r="D517">
            <v>793460</v>
          </cell>
          <cell r="E517">
            <v>662770</v>
          </cell>
          <cell r="F517">
            <v>632770</v>
          </cell>
          <cell r="G517">
            <v>602770</v>
          </cell>
          <cell r="H517">
            <v>572770</v>
          </cell>
          <cell r="I517">
            <v>542770</v>
          </cell>
          <cell r="J517">
            <v>512770</v>
          </cell>
          <cell r="K517">
            <v>482770</v>
          </cell>
          <cell r="L517">
            <v>452770</v>
          </cell>
          <cell r="M517">
            <v>430480</v>
          </cell>
        </row>
        <row r="518">
          <cell r="A518">
            <v>7260</v>
          </cell>
          <cell r="B518">
            <v>7280</v>
          </cell>
          <cell r="C518">
            <v>827970</v>
          </cell>
          <cell r="D518">
            <v>797970</v>
          </cell>
          <cell r="E518">
            <v>666990</v>
          </cell>
          <cell r="F518">
            <v>636990</v>
          </cell>
          <cell r="G518">
            <v>606990</v>
          </cell>
          <cell r="H518">
            <v>576990</v>
          </cell>
          <cell r="I518">
            <v>546990</v>
          </cell>
          <cell r="J518">
            <v>516990</v>
          </cell>
          <cell r="K518">
            <v>486990</v>
          </cell>
          <cell r="L518">
            <v>456990</v>
          </cell>
          <cell r="M518">
            <v>433120</v>
          </cell>
        </row>
        <row r="519">
          <cell r="A519">
            <v>7280</v>
          </cell>
          <cell r="B519">
            <v>7300</v>
          </cell>
          <cell r="C519">
            <v>832480</v>
          </cell>
          <cell r="D519">
            <v>802480</v>
          </cell>
          <cell r="E519">
            <v>671220</v>
          </cell>
          <cell r="F519">
            <v>641220</v>
          </cell>
          <cell r="G519">
            <v>611220</v>
          </cell>
          <cell r="H519">
            <v>581220</v>
          </cell>
          <cell r="I519">
            <v>551220</v>
          </cell>
          <cell r="J519">
            <v>521220</v>
          </cell>
          <cell r="K519">
            <v>491220</v>
          </cell>
          <cell r="L519">
            <v>461220</v>
          </cell>
          <cell r="M519">
            <v>435760</v>
          </cell>
        </row>
        <row r="520">
          <cell r="A520">
            <v>7300</v>
          </cell>
          <cell r="B520">
            <v>7320</v>
          </cell>
          <cell r="C520">
            <v>836990</v>
          </cell>
          <cell r="D520">
            <v>806990</v>
          </cell>
          <cell r="E520">
            <v>675440</v>
          </cell>
          <cell r="F520">
            <v>645440</v>
          </cell>
          <cell r="G520">
            <v>615440</v>
          </cell>
          <cell r="H520">
            <v>585440</v>
          </cell>
          <cell r="I520">
            <v>555440</v>
          </cell>
          <cell r="J520">
            <v>525440</v>
          </cell>
          <cell r="K520">
            <v>495440</v>
          </cell>
          <cell r="L520">
            <v>465440</v>
          </cell>
          <cell r="M520">
            <v>438400</v>
          </cell>
        </row>
        <row r="521">
          <cell r="A521">
            <v>7320</v>
          </cell>
          <cell r="B521">
            <v>7340</v>
          </cell>
          <cell r="C521">
            <v>841500</v>
          </cell>
          <cell r="D521">
            <v>811500</v>
          </cell>
          <cell r="E521">
            <v>679660</v>
          </cell>
          <cell r="F521">
            <v>649660</v>
          </cell>
          <cell r="G521">
            <v>619660</v>
          </cell>
          <cell r="H521">
            <v>589660</v>
          </cell>
          <cell r="I521">
            <v>559660</v>
          </cell>
          <cell r="J521">
            <v>529660</v>
          </cell>
          <cell r="K521">
            <v>499660</v>
          </cell>
          <cell r="L521">
            <v>469660</v>
          </cell>
          <cell r="M521">
            <v>441040</v>
          </cell>
        </row>
        <row r="522">
          <cell r="A522">
            <v>7340</v>
          </cell>
          <cell r="B522">
            <v>7360</v>
          </cell>
          <cell r="C522">
            <v>846020</v>
          </cell>
          <cell r="D522">
            <v>816020</v>
          </cell>
          <cell r="E522">
            <v>683890</v>
          </cell>
          <cell r="F522">
            <v>653890</v>
          </cell>
          <cell r="G522">
            <v>623890</v>
          </cell>
          <cell r="H522">
            <v>593890</v>
          </cell>
          <cell r="I522">
            <v>563890</v>
          </cell>
          <cell r="J522">
            <v>533890</v>
          </cell>
          <cell r="K522">
            <v>503890</v>
          </cell>
          <cell r="L522">
            <v>473890</v>
          </cell>
          <cell r="M522">
            <v>443890</v>
          </cell>
        </row>
        <row r="523">
          <cell r="A523">
            <v>7360</v>
          </cell>
          <cell r="B523">
            <v>7380</v>
          </cell>
          <cell r="C523">
            <v>850530</v>
          </cell>
          <cell r="D523">
            <v>820530</v>
          </cell>
          <cell r="E523">
            <v>688110</v>
          </cell>
          <cell r="F523">
            <v>658110</v>
          </cell>
          <cell r="G523">
            <v>628110</v>
          </cell>
          <cell r="H523">
            <v>598110</v>
          </cell>
          <cell r="I523">
            <v>568110</v>
          </cell>
          <cell r="J523">
            <v>538110</v>
          </cell>
          <cell r="K523">
            <v>508110</v>
          </cell>
          <cell r="L523">
            <v>478110</v>
          </cell>
          <cell r="M523">
            <v>448110</v>
          </cell>
        </row>
        <row r="524">
          <cell r="A524">
            <v>7380</v>
          </cell>
          <cell r="B524">
            <v>7400</v>
          </cell>
          <cell r="C524">
            <v>855040</v>
          </cell>
          <cell r="D524">
            <v>825040</v>
          </cell>
          <cell r="E524">
            <v>692340</v>
          </cell>
          <cell r="F524">
            <v>662340</v>
          </cell>
          <cell r="G524">
            <v>632340</v>
          </cell>
          <cell r="H524">
            <v>602340</v>
          </cell>
          <cell r="I524">
            <v>572340</v>
          </cell>
          <cell r="J524">
            <v>542340</v>
          </cell>
          <cell r="K524">
            <v>512340</v>
          </cell>
          <cell r="L524">
            <v>482340</v>
          </cell>
          <cell r="M524">
            <v>452340</v>
          </cell>
        </row>
        <row r="525">
          <cell r="A525">
            <v>7400</v>
          </cell>
          <cell r="B525">
            <v>7420</v>
          </cell>
          <cell r="C525">
            <v>859550</v>
          </cell>
          <cell r="D525">
            <v>829550</v>
          </cell>
          <cell r="E525">
            <v>696560</v>
          </cell>
          <cell r="F525">
            <v>666560</v>
          </cell>
          <cell r="G525">
            <v>636560</v>
          </cell>
          <cell r="H525">
            <v>606560</v>
          </cell>
          <cell r="I525">
            <v>576560</v>
          </cell>
          <cell r="J525">
            <v>546560</v>
          </cell>
          <cell r="K525">
            <v>516560</v>
          </cell>
          <cell r="L525">
            <v>486560</v>
          </cell>
          <cell r="M525">
            <v>456560</v>
          </cell>
        </row>
        <row r="526">
          <cell r="A526">
            <v>7420</v>
          </cell>
          <cell r="B526">
            <v>7440</v>
          </cell>
          <cell r="C526">
            <v>864060</v>
          </cell>
          <cell r="D526">
            <v>834060</v>
          </cell>
          <cell r="E526">
            <v>700780</v>
          </cell>
          <cell r="F526">
            <v>670780</v>
          </cell>
          <cell r="G526">
            <v>640780</v>
          </cell>
          <cell r="H526">
            <v>610780</v>
          </cell>
          <cell r="I526">
            <v>580780</v>
          </cell>
          <cell r="J526">
            <v>550780</v>
          </cell>
          <cell r="K526">
            <v>520780</v>
          </cell>
          <cell r="L526">
            <v>490780</v>
          </cell>
          <cell r="M526">
            <v>460780</v>
          </cell>
        </row>
        <row r="527">
          <cell r="A527">
            <v>7440</v>
          </cell>
          <cell r="B527">
            <v>7460</v>
          </cell>
          <cell r="C527">
            <v>868580</v>
          </cell>
          <cell r="D527">
            <v>838580</v>
          </cell>
          <cell r="E527">
            <v>705010</v>
          </cell>
          <cell r="F527">
            <v>675010</v>
          </cell>
          <cell r="G527">
            <v>645010</v>
          </cell>
          <cell r="H527">
            <v>615010</v>
          </cell>
          <cell r="I527">
            <v>585010</v>
          </cell>
          <cell r="J527">
            <v>555010</v>
          </cell>
          <cell r="K527">
            <v>525010</v>
          </cell>
          <cell r="L527">
            <v>495010</v>
          </cell>
          <cell r="M527">
            <v>465010</v>
          </cell>
        </row>
        <row r="528">
          <cell r="A528">
            <v>7460</v>
          </cell>
          <cell r="B528">
            <v>7480</v>
          </cell>
          <cell r="C528">
            <v>873090</v>
          </cell>
          <cell r="D528">
            <v>843090</v>
          </cell>
          <cell r="E528">
            <v>709230</v>
          </cell>
          <cell r="F528">
            <v>679230</v>
          </cell>
          <cell r="G528">
            <v>649230</v>
          </cell>
          <cell r="H528">
            <v>619230</v>
          </cell>
          <cell r="I528">
            <v>589230</v>
          </cell>
          <cell r="J528">
            <v>559230</v>
          </cell>
          <cell r="K528">
            <v>529230</v>
          </cell>
          <cell r="L528">
            <v>499230</v>
          </cell>
          <cell r="M528">
            <v>469230</v>
          </cell>
        </row>
        <row r="529">
          <cell r="A529">
            <v>7480</v>
          </cell>
          <cell r="B529">
            <v>7500</v>
          </cell>
          <cell r="C529">
            <v>877600</v>
          </cell>
          <cell r="D529">
            <v>847600</v>
          </cell>
          <cell r="E529">
            <v>713460</v>
          </cell>
          <cell r="F529">
            <v>683460</v>
          </cell>
          <cell r="G529">
            <v>653460</v>
          </cell>
          <cell r="H529">
            <v>623460</v>
          </cell>
          <cell r="I529">
            <v>593460</v>
          </cell>
          <cell r="J529">
            <v>563460</v>
          </cell>
          <cell r="K529">
            <v>533460</v>
          </cell>
          <cell r="L529">
            <v>503460</v>
          </cell>
          <cell r="M529">
            <v>473460</v>
          </cell>
        </row>
        <row r="530">
          <cell r="A530">
            <v>7500</v>
          </cell>
          <cell r="B530">
            <v>7520</v>
          </cell>
          <cell r="C530">
            <v>882110</v>
          </cell>
          <cell r="D530">
            <v>852110</v>
          </cell>
          <cell r="E530">
            <v>717680</v>
          </cell>
          <cell r="F530">
            <v>687680</v>
          </cell>
          <cell r="G530">
            <v>657680</v>
          </cell>
          <cell r="H530">
            <v>627680</v>
          </cell>
          <cell r="I530">
            <v>597680</v>
          </cell>
          <cell r="J530">
            <v>567680</v>
          </cell>
          <cell r="K530">
            <v>537680</v>
          </cell>
          <cell r="L530">
            <v>507680</v>
          </cell>
          <cell r="M530">
            <v>477680</v>
          </cell>
        </row>
        <row r="531">
          <cell r="A531">
            <v>7520</v>
          </cell>
          <cell r="B531">
            <v>7540</v>
          </cell>
          <cell r="C531">
            <v>886620</v>
          </cell>
          <cell r="D531">
            <v>856620</v>
          </cell>
          <cell r="E531">
            <v>721900</v>
          </cell>
          <cell r="F531">
            <v>691900</v>
          </cell>
          <cell r="G531">
            <v>661900</v>
          </cell>
          <cell r="H531">
            <v>631900</v>
          </cell>
          <cell r="I531">
            <v>601900</v>
          </cell>
          <cell r="J531">
            <v>571900</v>
          </cell>
          <cell r="K531">
            <v>541900</v>
          </cell>
          <cell r="L531">
            <v>511900</v>
          </cell>
          <cell r="M531">
            <v>481900</v>
          </cell>
        </row>
        <row r="532">
          <cell r="A532">
            <v>7540</v>
          </cell>
          <cell r="B532">
            <v>7560</v>
          </cell>
          <cell r="C532">
            <v>891140</v>
          </cell>
          <cell r="D532">
            <v>861140</v>
          </cell>
          <cell r="E532">
            <v>726130</v>
          </cell>
          <cell r="F532">
            <v>696130</v>
          </cell>
          <cell r="G532">
            <v>666130</v>
          </cell>
          <cell r="H532">
            <v>636130</v>
          </cell>
          <cell r="I532">
            <v>606130</v>
          </cell>
          <cell r="J532">
            <v>576130</v>
          </cell>
          <cell r="K532">
            <v>546130</v>
          </cell>
          <cell r="L532">
            <v>516130</v>
          </cell>
          <cell r="M532">
            <v>486130</v>
          </cell>
        </row>
        <row r="533">
          <cell r="A533">
            <v>7560</v>
          </cell>
          <cell r="B533">
            <v>7580</v>
          </cell>
          <cell r="C533">
            <v>895650</v>
          </cell>
          <cell r="D533">
            <v>865650</v>
          </cell>
          <cell r="E533">
            <v>730350</v>
          </cell>
          <cell r="F533">
            <v>700350</v>
          </cell>
          <cell r="G533">
            <v>670350</v>
          </cell>
          <cell r="H533">
            <v>640350</v>
          </cell>
          <cell r="I533">
            <v>610350</v>
          </cell>
          <cell r="J533">
            <v>580350</v>
          </cell>
          <cell r="K533">
            <v>550350</v>
          </cell>
          <cell r="L533">
            <v>520350</v>
          </cell>
          <cell r="M533">
            <v>490350</v>
          </cell>
        </row>
        <row r="534">
          <cell r="A534">
            <v>7580</v>
          </cell>
          <cell r="B534">
            <v>7600</v>
          </cell>
          <cell r="C534">
            <v>900160</v>
          </cell>
          <cell r="D534">
            <v>870160</v>
          </cell>
          <cell r="E534">
            <v>734580</v>
          </cell>
          <cell r="F534">
            <v>704580</v>
          </cell>
          <cell r="G534">
            <v>674580</v>
          </cell>
          <cell r="H534">
            <v>644580</v>
          </cell>
          <cell r="I534">
            <v>614580</v>
          </cell>
          <cell r="J534">
            <v>584580</v>
          </cell>
          <cell r="K534">
            <v>554580</v>
          </cell>
          <cell r="L534">
            <v>524580</v>
          </cell>
          <cell r="M534">
            <v>494580</v>
          </cell>
        </row>
        <row r="535">
          <cell r="A535">
            <v>7600</v>
          </cell>
          <cell r="B535">
            <v>7620</v>
          </cell>
          <cell r="C535">
            <v>904670</v>
          </cell>
          <cell r="D535">
            <v>874670</v>
          </cell>
          <cell r="E535">
            <v>738800</v>
          </cell>
          <cell r="F535">
            <v>708800</v>
          </cell>
          <cell r="G535">
            <v>678800</v>
          </cell>
          <cell r="H535">
            <v>648800</v>
          </cell>
          <cell r="I535">
            <v>618800</v>
          </cell>
          <cell r="J535">
            <v>588800</v>
          </cell>
          <cell r="K535">
            <v>558800</v>
          </cell>
          <cell r="L535">
            <v>528800</v>
          </cell>
          <cell r="M535">
            <v>498800</v>
          </cell>
        </row>
        <row r="536">
          <cell r="A536">
            <v>7620</v>
          </cell>
          <cell r="B536">
            <v>7640</v>
          </cell>
          <cell r="C536">
            <v>909180</v>
          </cell>
          <cell r="D536">
            <v>879180</v>
          </cell>
          <cell r="E536">
            <v>743020</v>
          </cell>
          <cell r="F536">
            <v>713020</v>
          </cell>
          <cell r="G536">
            <v>683020</v>
          </cell>
          <cell r="H536">
            <v>653020</v>
          </cell>
          <cell r="I536">
            <v>623020</v>
          </cell>
          <cell r="J536">
            <v>593020</v>
          </cell>
          <cell r="K536">
            <v>563020</v>
          </cell>
          <cell r="L536">
            <v>533020</v>
          </cell>
          <cell r="M536">
            <v>503020</v>
          </cell>
        </row>
        <row r="537">
          <cell r="A537">
            <v>7640</v>
          </cell>
          <cell r="B537">
            <v>7660</v>
          </cell>
          <cell r="C537">
            <v>913700</v>
          </cell>
          <cell r="D537">
            <v>883700</v>
          </cell>
          <cell r="E537">
            <v>747250</v>
          </cell>
          <cell r="F537">
            <v>717250</v>
          </cell>
          <cell r="G537">
            <v>687250</v>
          </cell>
          <cell r="H537">
            <v>657250</v>
          </cell>
          <cell r="I537">
            <v>627250</v>
          </cell>
          <cell r="J537">
            <v>597250</v>
          </cell>
          <cell r="K537">
            <v>567250</v>
          </cell>
          <cell r="L537">
            <v>537250</v>
          </cell>
          <cell r="M537">
            <v>507250</v>
          </cell>
        </row>
        <row r="538">
          <cell r="A538">
            <v>7660</v>
          </cell>
          <cell r="B538">
            <v>7680</v>
          </cell>
          <cell r="C538">
            <v>918210</v>
          </cell>
          <cell r="D538">
            <v>888210</v>
          </cell>
          <cell r="E538">
            <v>751470</v>
          </cell>
          <cell r="F538">
            <v>721470</v>
          </cell>
          <cell r="G538">
            <v>691470</v>
          </cell>
          <cell r="H538">
            <v>661470</v>
          </cell>
          <cell r="I538">
            <v>631470</v>
          </cell>
          <cell r="J538">
            <v>601470</v>
          </cell>
          <cell r="K538">
            <v>571470</v>
          </cell>
          <cell r="L538">
            <v>541470</v>
          </cell>
          <cell r="M538">
            <v>511470</v>
          </cell>
        </row>
        <row r="539">
          <cell r="A539">
            <v>7680</v>
          </cell>
          <cell r="B539">
            <v>7700</v>
          </cell>
          <cell r="C539">
            <v>922720</v>
          </cell>
          <cell r="D539">
            <v>892720</v>
          </cell>
          <cell r="E539">
            <v>755700</v>
          </cell>
          <cell r="F539">
            <v>725700</v>
          </cell>
          <cell r="G539">
            <v>695700</v>
          </cell>
          <cell r="H539">
            <v>665700</v>
          </cell>
          <cell r="I539">
            <v>635700</v>
          </cell>
          <cell r="J539">
            <v>605700</v>
          </cell>
          <cell r="K539">
            <v>575700</v>
          </cell>
          <cell r="L539">
            <v>545700</v>
          </cell>
          <cell r="M539">
            <v>515700</v>
          </cell>
        </row>
        <row r="540">
          <cell r="A540">
            <v>7700</v>
          </cell>
          <cell r="B540">
            <v>7720</v>
          </cell>
          <cell r="C540">
            <v>927230</v>
          </cell>
          <cell r="D540">
            <v>897230</v>
          </cell>
          <cell r="E540">
            <v>759920</v>
          </cell>
          <cell r="F540">
            <v>729920</v>
          </cell>
          <cell r="G540">
            <v>699920</v>
          </cell>
          <cell r="H540">
            <v>669920</v>
          </cell>
          <cell r="I540">
            <v>639920</v>
          </cell>
          <cell r="J540">
            <v>609920</v>
          </cell>
          <cell r="K540">
            <v>579920</v>
          </cell>
          <cell r="L540">
            <v>549920</v>
          </cell>
          <cell r="M540">
            <v>519920</v>
          </cell>
        </row>
        <row r="541">
          <cell r="A541">
            <v>7720</v>
          </cell>
          <cell r="B541">
            <v>7740</v>
          </cell>
          <cell r="C541">
            <v>931740</v>
          </cell>
          <cell r="D541">
            <v>901740</v>
          </cell>
          <cell r="E541">
            <v>764140</v>
          </cell>
          <cell r="F541">
            <v>734140</v>
          </cell>
          <cell r="G541">
            <v>704140</v>
          </cell>
          <cell r="H541">
            <v>674140</v>
          </cell>
          <cell r="I541">
            <v>644140</v>
          </cell>
          <cell r="J541">
            <v>614140</v>
          </cell>
          <cell r="K541">
            <v>584140</v>
          </cell>
          <cell r="L541">
            <v>554140</v>
          </cell>
          <cell r="M541">
            <v>524140</v>
          </cell>
        </row>
        <row r="542">
          <cell r="A542">
            <v>7740</v>
          </cell>
          <cell r="B542">
            <v>7760</v>
          </cell>
          <cell r="C542">
            <v>936260</v>
          </cell>
          <cell r="D542">
            <v>906260</v>
          </cell>
          <cell r="E542">
            <v>768370</v>
          </cell>
          <cell r="F542">
            <v>738370</v>
          </cell>
          <cell r="G542">
            <v>708370</v>
          </cell>
          <cell r="H542">
            <v>678370</v>
          </cell>
          <cell r="I542">
            <v>648370</v>
          </cell>
          <cell r="J542">
            <v>618370</v>
          </cell>
          <cell r="K542">
            <v>588370</v>
          </cell>
          <cell r="L542">
            <v>558370</v>
          </cell>
          <cell r="M542">
            <v>528370</v>
          </cell>
        </row>
        <row r="543">
          <cell r="A543">
            <v>7760</v>
          </cell>
          <cell r="B543">
            <v>7780</v>
          </cell>
          <cell r="C543">
            <v>940770</v>
          </cell>
          <cell r="D543">
            <v>910770</v>
          </cell>
          <cell r="E543">
            <v>772590</v>
          </cell>
          <cell r="F543">
            <v>742590</v>
          </cell>
          <cell r="G543">
            <v>712590</v>
          </cell>
          <cell r="H543">
            <v>682590</v>
          </cell>
          <cell r="I543">
            <v>652590</v>
          </cell>
          <cell r="J543">
            <v>622590</v>
          </cell>
          <cell r="K543">
            <v>592590</v>
          </cell>
          <cell r="L543">
            <v>562590</v>
          </cell>
          <cell r="M543">
            <v>532590</v>
          </cell>
        </row>
        <row r="544">
          <cell r="A544">
            <v>7780</v>
          </cell>
          <cell r="B544">
            <v>7800</v>
          </cell>
          <cell r="C544">
            <v>945280</v>
          </cell>
          <cell r="D544">
            <v>915280</v>
          </cell>
          <cell r="E544">
            <v>776820</v>
          </cell>
          <cell r="F544">
            <v>746820</v>
          </cell>
          <cell r="G544">
            <v>716820</v>
          </cell>
          <cell r="H544">
            <v>686820</v>
          </cell>
          <cell r="I544">
            <v>656820</v>
          </cell>
          <cell r="J544">
            <v>626820</v>
          </cell>
          <cell r="K544">
            <v>596820</v>
          </cell>
          <cell r="L544">
            <v>566820</v>
          </cell>
          <cell r="M544">
            <v>536820</v>
          </cell>
        </row>
        <row r="545">
          <cell r="A545">
            <v>7800</v>
          </cell>
          <cell r="B545">
            <v>7820</v>
          </cell>
          <cell r="C545">
            <v>949790</v>
          </cell>
          <cell r="D545">
            <v>919790</v>
          </cell>
          <cell r="E545">
            <v>781040</v>
          </cell>
          <cell r="F545">
            <v>751040</v>
          </cell>
          <cell r="G545">
            <v>721040</v>
          </cell>
          <cell r="H545">
            <v>691040</v>
          </cell>
          <cell r="I545">
            <v>661040</v>
          </cell>
          <cell r="J545">
            <v>631040</v>
          </cell>
          <cell r="K545">
            <v>601040</v>
          </cell>
          <cell r="L545">
            <v>571040</v>
          </cell>
          <cell r="M545">
            <v>541040</v>
          </cell>
        </row>
        <row r="546">
          <cell r="A546">
            <v>7820</v>
          </cell>
          <cell r="B546">
            <v>7840</v>
          </cell>
          <cell r="C546">
            <v>954300</v>
          </cell>
          <cell r="D546">
            <v>924300</v>
          </cell>
          <cell r="E546">
            <v>785260</v>
          </cell>
          <cell r="F546">
            <v>755260</v>
          </cell>
          <cell r="G546">
            <v>725260</v>
          </cell>
          <cell r="H546">
            <v>695260</v>
          </cell>
          <cell r="I546">
            <v>665260</v>
          </cell>
          <cell r="J546">
            <v>635260</v>
          </cell>
          <cell r="K546">
            <v>605260</v>
          </cell>
          <cell r="L546">
            <v>575260</v>
          </cell>
          <cell r="M546">
            <v>545260</v>
          </cell>
        </row>
        <row r="547">
          <cell r="A547">
            <v>7840</v>
          </cell>
          <cell r="B547">
            <v>7860</v>
          </cell>
          <cell r="C547">
            <v>958820</v>
          </cell>
          <cell r="D547">
            <v>928820</v>
          </cell>
          <cell r="E547">
            <v>789490</v>
          </cell>
          <cell r="F547">
            <v>759490</v>
          </cell>
          <cell r="G547">
            <v>729490</v>
          </cell>
          <cell r="H547">
            <v>699490</v>
          </cell>
          <cell r="I547">
            <v>669490</v>
          </cell>
          <cell r="J547">
            <v>639490</v>
          </cell>
          <cell r="K547">
            <v>609490</v>
          </cell>
          <cell r="L547">
            <v>579490</v>
          </cell>
          <cell r="M547">
            <v>549490</v>
          </cell>
        </row>
        <row r="548">
          <cell r="A548">
            <v>7860</v>
          </cell>
          <cell r="B548">
            <v>7880</v>
          </cell>
          <cell r="C548">
            <v>963330</v>
          </cell>
          <cell r="D548">
            <v>933330</v>
          </cell>
          <cell r="E548">
            <v>793710</v>
          </cell>
          <cell r="F548">
            <v>763710</v>
          </cell>
          <cell r="G548">
            <v>733710</v>
          </cell>
          <cell r="H548">
            <v>703710</v>
          </cell>
          <cell r="I548">
            <v>673710</v>
          </cell>
          <cell r="J548">
            <v>643710</v>
          </cell>
          <cell r="K548">
            <v>613710</v>
          </cell>
          <cell r="L548">
            <v>583710</v>
          </cell>
          <cell r="M548">
            <v>553710</v>
          </cell>
        </row>
        <row r="549">
          <cell r="A549">
            <v>7880</v>
          </cell>
          <cell r="B549">
            <v>7900</v>
          </cell>
          <cell r="C549">
            <v>967840</v>
          </cell>
          <cell r="D549">
            <v>937840</v>
          </cell>
          <cell r="E549">
            <v>797940</v>
          </cell>
          <cell r="F549">
            <v>767940</v>
          </cell>
          <cell r="G549">
            <v>737940</v>
          </cell>
          <cell r="H549">
            <v>707940</v>
          </cell>
          <cell r="I549">
            <v>677940</v>
          </cell>
          <cell r="J549">
            <v>647940</v>
          </cell>
          <cell r="K549">
            <v>617940</v>
          </cell>
          <cell r="L549">
            <v>587940</v>
          </cell>
          <cell r="M549">
            <v>557940</v>
          </cell>
        </row>
        <row r="550">
          <cell r="A550">
            <v>7900</v>
          </cell>
          <cell r="B550">
            <v>7920</v>
          </cell>
          <cell r="C550">
            <v>972350</v>
          </cell>
          <cell r="D550">
            <v>942350</v>
          </cell>
          <cell r="E550">
            <v>802160</v>
          </cell>
          <cell r="F550">
            <v>772160</v>
          </cell>
          <cell r="G550">
            <v>742160</v>
          </cell>
          <cell r="H550">
            <v>712160</v>
          </cell>
          <cell r="I550">
            <v>682160</v>
          </cell>
          <cell r="J550">
            <v>652160</v>
          </cell>
          <cell r="K550">
            <v>622160</v>
          </cell>
          <cell r="L550">
            <v>592160</v>
          </cell>
          <cell r="M550">
            <v>562160</v>
          </cell>
        </row>
        <row r="551">
          <cell r="A551">
            <v>7920</v>
          </cell>
          <cell r="B551">
            <v>7940</v>
          </cell>
          <cell r="C551">
            <v>976860</v>
          </cell>
          <cell r="D551">
            <v>946860</v>
          </cell>
          <cell r="E551">
            <v>806380</v>
          </cell>
          <cell r="F551">
            <v>776380</v>
          </cell>
          <cell r="G551">
            <v>746380</v>
          </cell>
          <cell r="H551">
            <v>716380</v>
          </cell>
          <cell r="I551">
            <v>686380</v>
          </cell>
          <cell r="J551">
            <v>656380</v>
          </cell>
          <cell r="K551">
            <v>626380</v>
          </cell>
          <cell r="L551">
            <v>596380</v>
          </cell>
          <cell r="M551">
            <v>566380</v>
          </cell>
        </row>
        <row r="552">
          <cell r="A552">
            <v>7940</v>
          </cell>
          <cell r="B552">
            <v>7960</v>
          </cell>
          <cell r="C552">
            <v>981380</v>
          </cell>
          <cell r="D552">
            <v>951380</v>
          </cell>
          <cell r="E552">
            <v>810610</v>
          </cell>
          <cell r="F552">
            <v>780610</v>
          </cell>
          <cell r="G552">
            <v>750610</v>
          </cell>
          <cell r="H552">
            <v>720610</v>
          </cell>
          <cell r="I552">
            <v>690610</v>
          </cell>
          <cell r="J552">
            <v>660610</v>
          </cell>
          <cell r="K552">
            <v>630610</v>
          </cell>
          <cell r="L552">
            <v>600610</v>
          </cell>
          <cell r="M552">
            <v>570610</v>
          </cell>
        </row>
        <row r="553">
          <cell r="A553">
            <v>7960</v>
          </cell>
          <cell r="B553">
            <v>7980</v>
          </cell>
          <cell r="C553">
            <v>985890</v>
          </cell>
          <cell r="D553">
            <v>955890</v>
          </cell>
          <cell r="E553">
            <v>814830</v>
          </cell>
          <cell r="F553">
            <v>784830</v>
          </cell>
          <cell r="G553">
            <v>754830</v>
          </cell>
          <cell r="H553">
            <v>724830</v>
          </cell>
          <cell r="I553">
            <v>694830</v>
          </cell>
          <cell r="J553">
            <v>664830</v>
          </cell>
          <cell r="K553">
            <v>634830</v>
          </cell>
          <cell r="L553">
            <v>604830</v>
          </cell>
          <cell r="M553">
            <v>574830</v>
          </cell>
        </row>
        <row r="554">
          <cell r="A554">
            <v>7980</v>
          </cell>
          <cell r="B554">
            <v>8000</v>
          </cell>
          <cell r="C554">
            <v>990400</v>
          </cell>
          <cell r="D554">
            <v>960400</v>
          </cell>
          <cell r="E554">
            <v>819060</v>
          </cell>
          <cell r="F554">
            <v>789060</v>
          </cell>
          <cell r="G554">
            <v>759060</v>
          </cell>
          <cell r="H554">
            <v>729060</v>
          </cell>
          <cell r="I554">
            <v>699060</v>
          </cell>
          <cell r="J554">
            <v>669060</v>
          </cell>
          <cell r="K554">
            <v>639060</v>
          </cell>
          <cell r="L554">
            <v>609060</v>
          </cell>
          <cell r="M554">
            <v>579060</v>
          </cell>
        </row>
        <row r="555">
          <cell r="A555">
            <v>8000</v>
          </cell>
          <cell r="B555">
            <v>8020</v>
          </cell>
          <cell r="C555">
            <v>994910</v>
          </cell>
          <cell r="D555">
            <v>964910</v>
          </cell>
          <cell r="E555">
            <v>823280</v>
          </cell>
          <cell r="F555">
            <v>793280</v>
          </cell>
          <cell r="G555">
            <v>763280</v>
          </cell>
          <cell r="H555">
            <v>733280</v>
          </cell>
          <cell r="I555">
            <v>703280</v>
          </cell>
          <cell r="J555">
            <v>673280</v>
          </cell>
          <cell r="K555">
            <v>643280</v>
          </cell>
          <cell r="L555">
            <v>613280</v>
          </cell>
          <cell r="M555">
            <v>583280</v>
          </cell>
        </row>
        <row r="556">
          <cell r="A556">
            <v>8020</v>
          </cell>
          <cell r="B556">
            <v>8040</v>
          </cell>
          <cell r="C556">
            <v>999420</v>
          </cell>
          <cell r="D556">
            <v>969420</v>
          </cell>
          <cell r="E556">
            <v>827500</v>
          </cell>
          <cell r="F556">
            <v>797500</v>
          </cell>
          <cell r="G556">
            <v>767500</v>
          </cell>
          <cell r="H556">
            <v>737500</v>
          </cell>
          <cell r="I556">
            <v>707500</v>
          </cell>
          <cell r="J556">
            <v>677500</v>
          </cell>
          <cell r="K556">
            <v>647500</v>
          </cell>
          <cell r="L556">
            <v>617500</v>
          </cell>
          <cell r="M556">
            <v>587500</v>
          </cell>
        </row>
        <row r="557">
          <cell r="A557">
            <v>8040</v>
          </cell>
          <cell r="B557">
            <v>8060</v>
          </cell>
          <cell r="C557">
            <v>1003940</v>
          </cell>
          <cell r="D557">
            <v>973940</v>
          </cell>
          <cell r="E557">
            <v>831730</v>
          </cell>
          <cell r="F557">
            <v>801730</v>
          </cell>
          <cell r="G557">
            <v>771730</v>
          </cell>
          <cell r="H557">
            <v>741730</v>
          </cell>
          <cell r="I557">
            <v>711730</v>
          </cell>
          <cell r="J557">
            <v>681730</v>
          </cell>
          <cell r="K557">
            <v>651730</v>
          </cell>
          <cell r="L557">
            <v>621730</v>
          </cell>
          <cell r="M557">
            <v>591730</v>
          </cell>
        </row>
        <row r="558">
          <cell r="A558">
            <v>8060</v>
          </cell>
          <cell r="B558">
            <v>8080</v>
          </cell>
          <cell r="C558">
            <v>1008450</v>
          </cell>
          <cell r="D558">
            <v>978450</v>
          </cell>
          <cell r="E558">
            <v>835950</v>
          </cell>
          <cell r="F558">
            <v>805950</v>
          </cell>
          <cell r="G558">
            <v>775950</v>
          </cell>
          <cell r="H558">
            <v>745950</v>
          </cell>
          <cell r="I558">
            <v>715950</v>
          </cell>
          <cell r="J558">
            <v>685950</v>
          </cell>
          <cell r="K558">
            <v>655950</v>
          </cell>
          <cell r="L558">
            <v>625950</v>
          </cell>
          <cell r="M558">
            <v>595950</v>
          </cell>
        </row>
        <row r="559">
          <cell r="A559">
            <v>8080</v>
          </cell>
          <cell r="B559">
            <v>8100</v>
          </cell>
          <cell r="C559">
            <v>1012960</v>
          </cell>
          <cell r="D559">
            <v>982960</v>
          </cell>
          <cell r="E559">
            <v>840180</v>
          </cell>
          <cell r="F559">
            <v>810180</v>
          </cell>
          <cell r="G559">
            <v>780180</v>
          </cell>
          <cell r="H559">
            <v>750180</v>
          </cell>
          <cell r="I559">
            <v>720180</v>
          </cell>
          <cell r="J559">
            <v>690180</v>
          </cell>
          <cell r="K559">
            <v>660180</v>
          </cell>
          <cell r="L559">
            <v>630180</v>
          </cell>
          <cell r="M559">
            <v>600180</v>
          </cell>
        </row>
        <row r="560">
          <cell r="A560">
            <v>8100</v>
          </cell>
          <cell r="B560">
            <v>8120</v>
          </cell>
          <cell r="C560">
            <v>1017470</v>
          </cell>
          <cell r="D560">
            <v>987470</v>
          </cell>
          <cell r="E560">
            <v>844400</v>
          </cell>
          <cell r="F560">
            <v>814400</v>
          </cell>
          <cell r="G560">
            <v>784400</v>
          </cell>
          <cell r="H560">
            <v>754400</v>
          </cell>
          <cell r="I560">
            <v>724400</v>
          </cell>
          <cell r="J560">
            <v>694400</v>
          </cell>
          <cell r="K560">
            <v>664400</v>
          </cell>
          <cell r="L560">
            <v>634400</v>
          </cell>
          <cell r="M560">
            <v>604400</v>
          </cell>
        </row>
        <row r="561">
          <cell r="A561">
            <v>8120</v>
          </cell>
          <cell r="B561">
            <v>8140</v>
          </cell>
          <cell r="C561">
            <v>1021980</v>
          </cell>
          <cell r="D561">
            <v>991980</v>
          </cell>
          <cell r="E561">
            <v>848620</v>
          </cell>
          <cell r="F561">
            <v>818620</v>
          </cell>
          <cell r="G561">
            <v>788620</v>
          </cell>
          <cell r="H561">
            <v>758620</v>
          </cell>
          <cell r="I561">
            <v>728620</v>
          </cell>
          <cell r="J561">
            <v>698620</v>
          </cell>
          <cell r="K561">
            <v>668620</v>
          </cell>
          <cell r="L561">
            <v>638620</v>
          </cell>
          <cell r="M561">
            <v>608620</v>
          </cell>
        </row>
        <row r="562">
          <cell r="A562">
            <v>8140</v>
          </cell>
          <cell r="B562">
            <v>8160</v>
          </cell>
          <cell r="C562">
            <v>1026500</v>
          </cell>
          <cell r="D562">
            <v>996500</v>
          </cell>
          <cell r="E562">
            <v>852850</v>
          </cell>
          <cell r="F562">
            <v>822850</v>
          </cell>
          <cell r="G562">
            <v>792850</v>
          </cell>
          <cell r="H562">
            <v>762850</v>
          </cell>
          <cell r="I562">
            <v>732850</v>
          </cell>
          <cell r="J562">
            <v>702850</v>
          </cell>
          <cell r="K562">
            <v>672850</v>
          </cell>
          <cell r="L562">
            <v>642850</v>
          </cell>
          <cell r="M562">
            <v>612850</v>
          </cell>
        </row>
        <row r="563">
          <cell r="A563">
            <v>8160</v>
          </cell>
          <cell r="B563">
            <v>8180</v>
          </cell>
          <cell r="C563">
            <v>1031010</v>
          </cell>
          <cell r="D563">
            <v>1001010</v>
          </cell>
          <cell r="E563">
            <v>857070</v>
          </cell>
          <cell r="F563">
            <v>827070</v>
          </cell>
          <cell r="G563">
            <v>797070</v>
          </cell>
          <cell r="H563">
            <v>767070</v>
          </cell>
          <cell r="I563">
            <v>737070</v>
          </cell>
          <cell r="J563">
            <v>707070</v>
          </cell>
          <cell r="K563">
            <v>677070</v>
          </cell>
          <cell r="L563">
            <v>647070</v>
          </cell>
          <cell r="M563">
            <v>617070</v>
          </cell>
        </row>
        <row r="564">
          <cell r="A564">
            <v>8180</v>
          </cell>
          <cell r="B564">
            <v>8200</v>
          </cell>
          <cell r="C564">
            <v>1035520</v>
          </cell>
          <cell r="D564">
            <v>1005520</v>
          </cell>
          <cell r="E564">
            <v>861300</v>
          </cell>
          <cell r="F564">
            <v>831300</v>
          </cell>
          <cell r="G564">
            <v>801300</v>
          </cell>
          <cell r="H564">
            <v>771300</v>
          </cell>
          <cell r="I564">
            <v>741300</v>
          </cell>
          <cell r="J564">
            <v>711300</v>
          </cell>
          <cell r="K564">
            <v>681300</v>
          </cell>
          <cell r="L564">
            <v>651300</v>
          </cell>
          <cell r="M564">
            <v>621300</v>
          </cell>
        </row>
        <row r="565">
          <cell r="A565">
            <v>8200</v>
          </cell>
          <cell r="B565">
            <v>8220</v>
          </cell>
          <cell r="C565">
            <v>1040030</v>
          </cell>
          <cell r="D565">
            <v>1010030</v>
          </cell>
          <cell r="E565">
            <v>865520</v>
          </cell>
          <cell r="F565">
            <v>835520</v>
          </cell>
          <cell r="G565">
            <v>805520</v>
          </cell>
          <cell r="H565">
            <v>775520</v>
          </cell>
          <cell r="I565">
            <v>745520</v>
          </cell>
          <cell r="J565">
            <v>715520</v>
          </cell>
          <cell r="K565">
            <v>685520</v>
          </cell>
          <cell r="L565">
            <v>655520</v>
          </cell>
          <cell r="M565">
            <v>625520</v>
          </cell>
        </row>
        <row r="566">
          <cell r="A566">
            <v>8220</v>
          </cell>
          <cell r="B566">
            <v>8240</v>
          </cell>
          <cell r="C566">
            <v>1044540</v>
          </cell>
          <cell r="D566">
            <v>1014540</v>
          </cell>
          <cell r="E566">
            <v>869740</v>
          </cell>
          <cell r="F566">
            <v>839740</v>
          </cell>
          <cell r="G566">
            <v>809740</v>
          </cell>
          <cell r="H566">
            <v>779740</v>
          </cell>
          <cell r="I566">
            <v>749740</v>
          </cell>
          <cell r="J566">
            <v>719740</v>
          </cell>
          <cell r="K566">
            <v>689740</v>
          </cell>
          <cell r="L566">
            <v>659740</v>
          </cell>
          <cell r="M566">
            <v>629740</v>
          </cell>
        </row>
        <row r="567">
          <cell r="A567">
            <v>8240</v>
          </cell>
          <cell r="B567">
            <v>8260</v>
          </cell>
          <cell r="C567">
            <v>1049060</v>
          </cell>
          <cell r="D567">
            <v>1019060</v>
          </cell>
          <cell r="E567">
            <v>873970</v>
          </cell>
          <cell r="F567">
            <v>843970</v>
          </cell>
          <cell r="G567">
            <v>813970</v>
          </cell>
          <cell r="H567">
            <v>783970</v>
          </cell>
          <cell r="I567">
            <v>753970</v>
          </cell>
          <cell r="J567">
            <v>723970</v>
          </cell>
          <cell r="K567">
            <v>693970</v>
          </cell>
          <cell r="L567">
            <v>663970</v>
          </cell>
          <cell r="M567">
            <v>633970</v>
          </cell>
        </row>
        <row r="568">
          <cell r="A568">
            <v>8260</v>
          </cell>
          <cell r="B568">
            <v>8280</v>
          </cell>
          <cell r="C568">
            <v>1053570</v>
          </cell>
          <cell r="D568">
            <v>1023570</v>
          </cell>
          <cell r="E568">
            <v>878190</v>
          </cell>
          <cell r="F568">
            <v>848190</v>
          </cell>
          <cell r="G568">
            <v>818190</v>
          </cell>
          <cell r="H568">
            <v>788190</v>
          </cell>
          <cell r="I568">
            <v>758190</v>
          </cell>
          <cell r="J568">
            <v>728190</v>
          </cell>
          <cell r="K568">
            <v>698190</v>
          </cell>
          <cell r="L568">
            <v>668190</v>
          </cell>
          <cell r="M568">
            <v>638190</v>
          </cell>
        </row>
        <row r="569">
          <cell r="A569">
            <v>8280</v>
          </cell>
          <cell r="B569">
            <v>8300</v>
          </cell>
          <cell r="C569">
            <v>1058080</v>
          </cell>
          <cell r="D569">
            <v>1028080</v>
          </cell>
          <cell r="E569">
            <v>882420</v>
          </cell>
          <cell r="F569">
            <v>852420</v>
          </cell>
          <cell r="G569">
            <v>822420</v>
          </cell>
          <cell r="H569">
            <v>792420</v>
          </cell>
          <cell r="I569">
            <v>762420</v>
          </cell>
          <cell r="J569">
            <v>732420</v>
          </cell>
          <cell r="K569">
            <v>702420</v>
          </cell>
          <cell r="L569">
            <v>672420</v>
          </cell>
          <cell r="M569">
            <v>642420</v>
          </cell>
        </row>
        <row r="570">
          <cell r="A570">
            <v>8300</v>
          </cell>
          <cell r="B570">
            <v>8320</v>
          </cell>
          <cell r="C570">
            <v>1062590</v>
          </cell>
          <cell r="D570">
            <v>1032590</v>
          </cell>
          <cell r="E570">
            <v>886640</v>
          </cell>
          <cell r="F570">
            <v>856640</v>
          </cell>
          <cell r="G570">
            <v>826640</v>
          </cell>
          <cell r="H570">
            <v>796640</v>
          </cell>
          <cell r="I570">
            <v>766640</v>
          </cell>
          <cell r="J570">
            <v>736640</v>
          </cell>
          <cell r="K570">
            <v>706640</v>
          </cell>
          <cell r="L570">
            <v>676640</v>
          </cell>
          <cell r="M570">
            <v>646640</v>
          </cell>
        </row>
        <row r="571">
          <cell r="A571">
            <v>8320</v>
          </cell>
          <cell r="B571">
            <v>8340</v>
          </cell>
          <cell r="C571">
            <v>1067220</v>
          </cell>
          <cell r="D571">
            <v>1037220</v>
          </cell>
          <cell r="E571">
            <v>890980</v>
          </cell>
          <cell r="F571">
            <v>860980</v>
          </cell>
          <cell r="G571">
            <v>830980</v>
          </cell>
          <cell r="H571">
            <v>800980</v>
          </cell>
          <cell r="I571">
            <v>770980</v>
          </cell>
          <cell r="J571">
            <v>740980</v>
          </cell>
          <cell r="K571">
            <v>710980</v>
          </cell>
          <cell r="L571">
            <v>680980</v>
          </cell>
          <cell r="M571">
            <v>650980</v>
          </cell>
        </row>
        <row r="572">
          <cell r="A572">
            <v>8340</v>
          </cell>
          <cell r="B572">
            <v>8360</v>
          </cell>
          <cell r="C572">
            <v>1071880</v>
          </cell>
          <cell r="D572">
            <v>1041880</v>
          </cell>
          <cell r="E572">
            <v>895350</v>
          </cell>
          <cell r="F572">
            <v>865350</v>
          </cell>
          <cell r="G572">
            <v>835350</v>
          </cell>
          <cell r="H572">
            <v>805350</v>
          </cell>
          <cell r="I572">
            <v>775350</v>
          </cell>
          <cell r="J572">
            <v>745350</v>
          </cell>
          <cell r="K572">
            <v>715350</v>
          </cell>
          <cell r="L572">
            <v>685350</v>
          </cell>
          <cell r="M572">
            <v>655350</v>
          </cell>
        </row>
        <row r="573">
          <cell r="A573">
            <v>8360</v>
          </cell>
          <cell r="B573">
            <v>8380</v>
          </cell>
          <cell r="C573">
            <v>1076540</v>
          </cell>
          <cell r="D573">
            <v>1046540</v>
          </cell>
          <cell r="E573">
            <v>899720</v>
          </cell>
          <cell r="F573">
            <v>869720</v>
          </cell>
          <cell r="G573">
            <v>839720</v>
          </cell>
          <cell r="H573">
            <v>809720</v>
          </cell>
          <cell r="I573">
            <v>779720</v>
          </cell>
          <cell r="J573">
            <v>749720</v>
          </cell>
          <cell r="K573">
            <v>719720</v>
          </cell>
          <cell r="L573">
            <v>689720</v>
          </cell>
          <cell r="M573">
            <v>659720</v>
          </cell>
        </row>
        <row r="574">
          <cell r="A574">
            <v>8380</v>
          </cell>
          <cell r="B574">
            <v>8400</v>
          </cell>
          <cell r="C574">
            <v>1081190</v>
          </cell>
          <cell r="D574">
            <v>1051190</v>
          </cell>
          <cell r="E574">
            <v>904090</v>
          </cell>
          <cell r="F574">
            <v>874090</v>
          </cell>
          <cell r="G574">
            <v>844090</v>
          </cell>
          <cell r="H574">
            <v>814090</v>
          </cell>
          <cell r="I574">
            <v>784090</v>
          </cell>
          <cell r="J574">
            <v>754090</v>
          </cell>
          <cell r="K574">
            <v>724090</v>
          </cell>
          <cell r="L574">
            <v>694090</v>
          </cell>
          <cell r="M574">
            <v>664090</v>
          </cell>
        </row>
        <row r="575">
          <cell r="A575">
            <v>8400</v>
          </cell>
          <cell r="B575">
            <v>8420</v>
          </cell>
          <cell r="C575">
            <v>1085850</v>
          </cell>
          <cell r="D575">
            <v>1055850</v>
          </cell>
          <cell r="E575">
            <v>908460</v>
          </cell>
          <cell r="F575">
            <v>878460</v>
          </cell>
          <cell r="G575">
            <v>848460</v>
          </cell>
          <cell r="H575">
            <v>818460</v>
          </cell>
          <cell r="I575">
            <v>788460</v>
          </cell>
          <cell r="J575">
            <v>758460</v>
          </cell>
          <cell r="K575">
            <v>728460</v>
          </cell>
          <cell r="L575">
            <v>698460</v>
          </cell>
          <cell r="M575">
            <v>668460</v>
          </cell>
        </row>
        <row r="576">
          <cell r="A576">
            <v>8420</v>
          </cell>
          <cell r="B576">
            <v>8440</v>
          </cell>
          <cell r="C576">
            <v>1090500</v>
          </cell>
          <cell r="D576">
            <v>1060500</v>
          </cell>
          <cell r="E576">
            <v>912820</v>
          </cell>
          <cell r="F576">
            <v>882820</v>
          </cell>
          <cell r="G576">
            <v>852820</v>
          </cell>
          <cell r="H576">
            <v>822820</v>
          </cell>
          <cell r="I576">
            <v>792820</v>
          </cell>
          <cell r="J576">
            <v>762820</v>
          </cell>
          <cell r="K576">
            <v>732820</v>
          </cell>
          <cell r="L576">
            <v>702820</v>
          </cell>
          <cell r="M576">
            <v>672820</v>
          </cell>
        </row>
        <row r="577">
          <cell r="A577">
            <v>8440</v>
          </cell>
          <cell r="B577">
            <v>8460</v>
          </cell>
          <cell r="C577">
            <v>1095160</v>
          </cell>
          <cell r="D577">
            <v>1065160</v>
          </cell>
          <cell r="E577">
            <v>917190</v>
          </cell>
          <cell r="F577">
            <v>887190</v>
          </cell>
          <cell r="G577">
            <v>857190</v>
          </cell>
          <cell r="H577">
            <v>827190</v>
          </cell>
          <cell r="I577">
            <v>797190</v>
          </cell>
          <cell r="J577">
            <v>767190</v>
          </cell>
          <cell r="K577">
            <v>737190</v>
          </cell>
          <cell r="L577">
            <v>707190</v>
          </cell>
          <cell r="M577">
            <v>677190</v>
          </cell>
        </row>
        <row r="578">
          <cell r="A578">
            <v>8460</v>
          </cell>
          <cell r="B578">
            <v>8480</v>
          </cell>
          <cell r="C578">
            <v>1099820</v>
          </cell>
          <cell r="D578">
            <v>1069820</v>
          </cell>
          <cell r="E578">
            <v>921560</v>
          </cell>
          <cell r="F578">
            <v>891560</v>
          </cell>
          <cell r="G578">
            <v>861560</v>
          </cell>
          <cell r="H578">
            <v>831560</v>
          </cell>
          <cell r="I578">
            <v>801560</v>
          </cell>
          <cell r="J578">
            <v>771560</v>
          </cell>
          <cell r="K578">
            <v>741560</v>
          </cell>
          <cell r="L578">
            <v>711560</v>
          </cell>
          <cell r="M578">
            <v>681560</v>
          </cell>
        </row>
        <row r="579">
          <cell r="A579">
            <v>8480</v>
          </cell>
          <cell r="B579">
            <v>8500</v>
          </cell>
          <cell r="C579">
            <v>1104470</v>
          </cell>
          <cell r="D579">
            <v>1074470</v>
          </cell>
          <cell r="E579">
            <v>925930</v>
          </cell>
          <cell r="F579">
            <v>895930</v>
          </cell>
          <cell r="G579">
            <v>865930</v>
          </cell>
          <cell r="H579">
            <v>835930</v>
          </cell>
          <cell r="I579">
            <v>805930</v>
          </cell>
          <cell r="J579">
            <v>775930</v>
          </cell>
          <cell r="K579">
            <v>745930</v>
          </cell>
          <cell r="L579">
            <v>715930</v>
          </cell>
          <cell r="M579">
            <v>685930</v>
          </cell>
        </row>
        <row r="580">
          <cell r="A580">
            <v>8500</v>
          </cell>
          <cell r="B580">
            <v>8520</v>
          </cell>
          <cell r="C580">
            <v>1109130</v>
          </cell>
          <cell r="D580">
            <v>1079130</v>
          </cell>
          <cell r="E580">
            <v>930300</v>
          </cell>
          <cell r="F580">
            <v>900300</v>
          </cell>
          <cell r="G580">
            <v>870300</v>
          </cell>
          <cell r="H580">
            <v>840300</v>
          </cell>
          <cell r="I580">
            <v>810300</v>
          </cell>
          <cell r="J580">
            <v>780300</v>
          </cell>
          <cell r="K580">
            <v>750300</v>
          </cell>
          <cell r="L580">
            <v>720300</v>
          </cell>
          <cell r="M580">
            <v>690300</v>
          </cell>
        </row>
        <row r="581">
          <cell r="A581">
            <v>8520</v>
          </cell>
          <cell r="B581">
            <v>8540</v>
          </cell>
          <cell r="C581">
            <v>1113780</v>
          </cell>
          <cell r="D581">
            <v>1083780</v>
          </cell>
          <cell r="E581">
            <v>934660</v>
          </cell>
          <cell r="F581">
            <v>904660</v>
          </cell>
          <cell r="G581">
            <v>874660</v>
          </cell>
          <cell r="H581">
            <v>844660</v>
          </cell>
          <cell r="I581">
            <v>814660</v>
          </cell>
          <cell r="J581">
            <v>784660</v>
          </cell>
          <cell r="K581">
            <v>754660</v>
          </cell>
          <cell r="L581">
            <v>724660</v>
          </cell>
          <cell r="M581">
            <v>694660</v>
          </cell>
        </row>
        <row r="582">
          <cell r="A582">
            <v>8540</v>
          </cell>
          <cell r="B582">
            <v>8560</v>
          </cell>
          <cell r="C582">
            <v>1118440</v>
          </cell>
          <cell r="D582">
            <v>1088440</v>
          </cell>
          <cell r="E582">
            <v>939030</v>
          </cell>
          <cell r="F582">
            <v>909030</v>
          </cell>
          <cell r="G582">
            <v>879030</v>
          </cell>
          <cell r="H582">
            <v>849030</v>
          </cell>
          <cell r="I582">
            <v>819030</v>
          </cell>
          <cell r="J582">
            <v>789030</v>
          </cell>
          <cell r="K582">
            <v>759030</v>
          </cell>
          <cell r="L582">
            <v>729030</v>
          </cell>
          <cell r="M582">
            <v>699030</v>
          </cell>
        </row>
        <row r="583">
          <cell r="A583">
            <v>8560</v>
          </cell>
          <cell r="B583">
            <v>8580</v>
          </cell>
          <cell r="C583">
            <v>1123100</v>
          </cell>
          <cell r="D583">
            <v>1093100</v>
          </cell>
          <cell r="E583">
            <v>943400</v>
          </cell>
          <cell r="F583">
            <v>913400</v>
          </cell>
          <cell r="G583">
            <v>883400</v>
          </cell>
          <cell r="H583">
            <v>853400</v>
          </cell>
          <cell r="I583">
            <v>823400</v>
          </cell>
          <cell r="J583">
            <v>793400</v>
          </cell>
          <cell r="K583">
            <v>763400</v>
          </cell>
          <cell r="L583">
            <v>733400</v>
          </cell>
          <cell r="M583">
            <v>703400</v>
          </cell>
        </row>
        <row r="584">
          <cell r="A584">
            <v>8580</v>
          </cell>
          <cell r="B584">
            <v>8600</v>
          </cell>
          <cell r="C584">
            <v>1127750</v>
          </cell>
          <cell r="D584">
            <v>1097750</v>
          </cell>
          <cell r="E584">
            <v>947770</v>
          </cell>
          <cell r="F584">
            <v>917770</v>
          </cell>
          <cell r="G584">
            <v>887770</v>
          </cell>
          <cell r="H584">
            <v>857770</v>
          </cell>
          <cell r="I584">
            <v>827770</v>
          </cell>
          <cell r="J584">
            <v>797770</v>
          </cell>
          <cell r="K584">
            <v>767770</v>
          </cell>
          <cell r="L584">
            <v>737770</v>
          </cell>
          <cell r="M584">
            <v>707770</v>
          </cell>
        </row>
        <row r="585">
          <cell r="A585">
            <v>8600</v>
          </cell>
          <cell r="B585">
            <v>8620</v>
          </cell>
          <cell r="C585">
            <v>1132410</v>
          </cell>
          <cell r="D585">
            <v>1102410</v>
          </cell>
          <cell r="E585">
            <v>952140</v>
          </cell>
          <cell r="F585">
            <v>922140</v>
          </cell>
          <cell r="G585">
            <v>892140</v>
          </cell>
          <cell r="H585">
            <v>862140</v>
          </cell>
          <cell r="I585">
            <v>832140</v>
          </cell>
          <cell r="J585">
            <v>802140</v>
          </cell>
          <cell r="K585">
            <v>772140</v>
          </cell>
          <cell r="L585">
            <v>742140</v>
          </cell>
          <cell r="M585">
            <v>712140</v>
          </cell>
        </row>
        <row r="586">
          <cell r="A586">
            <v>8620</v>
          </cell>
          <cell r="B586">
            <v>8640</v>
          </cell>
          <cell r="C586">
            <v>1137060</v>
          </cell>
          <cell r="D586">
            <v>1107060</v>
          </cell>
          <cell r="E586">
            <v>956500</v>
          </cell>
          <cell r="F586">
            <v>926500</v>
          </cell>
          <cell r="G586">
            <v>896500</v>
          </cell>
          <cell r="H586">
            <v>866500</v>
          </cell>
          <cell r="I586">
            <v>836500</v>
          </cell>
          <cell r="J586">
            <v>806500</v>
          </cell>
          <cell r="K586">
            <v>776500</v>
          </cell>
          <cell r="L586">
            <v>746500</v>
          </cell>
          <cell r="M586">
            <v>716500</v>
          </cell>
        </row>
        <row r="587">
          <cell r="A587">
            <v>8640</v>
          </cell>
          <cell r="B587">
            <v>8660</v>
          </cell>
          <cell r="C587">
            <v>1141720</v>
          </cell>
          <cell r="D587">
            <v>1111720</v>
          </cell>
          <cell r="E587">
            <v>960870</v>
          </cell>
          <cell r="F587">
            <v>930870</v>
          </cell>
          <cell r="G587">
            <v>900870</v>
          </cell>
          <cell r="H587">
            <v>870870</v>
          </cell>
          <cell r="I587">
            <v>840870</v>
          </cell>
          <cell r="J587">
            <v>810870</v>
          </cell>
          <cell r="K587">
            <v>780870</v>
          </cell>
          <cell r="L587">
            <v>750870</v>
          </cell>
          <cell r="M587">
            <v>720870</v>
          </cell>
        </row>
        <row r="588">
          <cell r="A588">
            <v>8660</v>
          </cell>
          <cell r="B588">
            <v>8680</v>
          </cell>
          <cell r="C588">
            <v>1146380</v>
          </cell>
          <cell r="D588">
            <v>1116380</v>
          </cell>
          <cell r="E588">
            <v>965240</v>
          </cell>
          <cell r="F588">
            <v>935240</v>
          </cell>
          <cell r="G588">
            <v>905240</v>
          </cell>
          <cell r="H588">
            <v>875240</v>
          </cell>
          <cell r="I588">
            <v>845240</v>
          </cell>
          <cell r="J588">
            <v>815240</v>
          </cell>
          <cell r="K588">
            <v>785240</v>
          </cell>
          <cell r="L588">
            <v>755240</v>
          </cell>
          <cell r="M588">
            <v>725240</v>
          </cell>
        </row>
        <row r="589">
          <cell r="A589">
            <v>8680</v>
          </cell>
          <cell r="B589">
            <v>8700</v>
          </cell>
          <cell r="C589">
            <v>1151030</v>
          </cell>
          <cell r="D589">
            <v>1121030</v>
          </cell>
          <cell r="E589">
            <v>969610</v>
          </cell>
          <cell r="F589">
            <v>939610</v>
          </cell>
          <cell r="G589">
            <v>909610</v>
          </cell>
          <cell r="H589">
            <v>879610</v>
          </cell>
          <cell r="I589">
            <v>849610</v>
          </cell>
          <cell r="J589">
            <v>819610</v>
          </cell>
          <cell r="K589">
            <v>789610</v>
          </cell>
          <cell r="L589">
            <v>759610</v>
          </cell>
          <cell r="M589">
            <v>729610</v>
          </cell>
        </row>
        <row r="590">
          <cell r="A590">
            <v>8700</v>
          </cell>
          <cell r="B590">
            <v>8720</v>
          </cell>
          <cell r="C590">
            <v>1155690</v>
          </cell>
          <cell r="D590">
            <v>1125690</v>
          </cell>
          <cell r="E590">
            <v>973980</v>
          </cell>
          <cell r="F590">
            <v>943980</v>
          </cell>
          <cell r="G590">
            <v>913980</v>
          </cell>
          <cell r="H590">
            <v>883980</v>
          </cell>
          <cell r="I590">
            <v>853980</v>
          </cell>
          <cell r="J590">
            <v>823980</v>
          </cell>
          <cell r="K590">
            <v>793980</v>
          </cell>
          <cell r="L590">
            <v>763980</v>
          </cell>
          <cell r="M590">
            <v>733980</v>
          </cell>
        </row>
        <row r="591">
          <cell r="A591">
            <v>8720</v>
          </cell>
          <cell r="B591">
            <v>8740</v>
          </cell>
          <cell r="C591">
            <v>1160340</v>
          </cell>
          <cell r="D591">
            <v>1130340</v>
          </cell>
          <cell r="E591">
            <v>978340</v>
          </cell>
          <cell r="F591">
            <v>948340</v>
          </cell>
          <cell r="G591">
            <v>918340</v>
          </cell>
          <cell r="H591">
            <v>888340</v>
          </cell>
          <cell r="I591">
            <v>858340</v>
          </cell>
          <cell r="J591">
            <v>828340</v>
          </cell>
          <cell r="K591">
            <v>798340</v>
          </cell>
          <cell r="L591">
            <v>768340</v>
          </cell>
          <cell r="M591">
            <v>738340</v>
          </cell>
        </row>
        <row r="592">
          <cell r="A592">
            <v>8740</v>
          </cell>
          <cell r="B592">
            <v>8760</v>
          </cell>
          <cell r="C592">
            <v>1165000</v>
          </cell>
          <cell r="D592">
            <v>1135000</v>
          </cell>
          <cell r="E592">
            <v>982710</v>
          </cell>
          <cell r="F592">
            <v>952710</v>
          </cell>
          <cell r="G592">
            <v>922710</v>
          </cell>
          <cell r="H592">
            <v>892710</v>
          </cell>
          <cell r="I592">
            <v>862710</v>
          </cell>
          <cell r="J592">
            <v>832710</v>
          </cell>
          <cell r="K592">
            <v>802710</v>
          </cell>
          <cell r="L592">
            <v>772710</v>
          </cell>
          <cell r="M592">
            <v>742710</v>
          </cell>
        </row>
        <row r="593">
          <cell r="A593">
            <v>8760</v>
          </cell>
          <cell r="B593">
            <v>8780</v>
          </cell>
          <cell r="C593">
            <v>1169660</v>
          </cell>
          <cell r="D593">
            <v>1139660</v>
          </cell>
          <cell r="E593">
            <v>987080</v>
          </cell>
          <cell r="F593">
            <v>957080</v>
          </cell>
          <cell r="G593">
            <v>927080</v>
          </cell>
          <cell r="H593">
            <v>897080</v>
          </cell>
          <cell r="I593">
            <v>867080</v>
          </cell>
          <cell r="J593">
            <v>837080</v>
          </cell>
          <cell r="K593">
            <v>807080</v>
          </cell>
          <cell r="L593">
            <v>777080</v>
          </cell>
          <cell r="M593">
            <v>747080</v>
          </cell>
        </row>
        <row r="594">
          <cell r="A594">
            <v>8780</v>
          </cell>
          <cell r="B594">
            <v>8800</v>
          </cell>
          <cell r="C594">
            <v>1174310</v>
          </cell>
          <cell r="D594">
            <v>1144310</v>
          </cell>
          <cell r="E594">
            <v>991450</v>
          </cell>
          <cell r="F594">
            <v>961450</v>
          </cell>
          <cell r="G594">
            <v>931450</v>
          </cell>
          <cell r="H594">
            <v>901450</v>
          </cell>
          <cell r="I594">
            <v>871450</v>
          </cell>
          <cell r="J594">
            <v>841450</v>
          </cell>
          <cell r="K594">
            <v>811450</v>
          </cell>
          <cell r="L594">
            <v>781450</v>
          </cell>
          <cell r="M594">
            <v>751450</v>
          </cell>
        </row>
        <row r="595">
          <cell r="A595">
            <v>8800</v>
          </cell>
          <cell r="B595">
            <v>8820</v>
          </cell>
          <cell r="C595">
            <v>1178970</v>
          </cell>
          <cell r="D595">
            <v>1148970</v>
          </cell>
          <cell r="E595">
            <v>995820</v>
          </cell>
          <cell r="F595">
            <v>965820</v>
          </cell>
          <cell r="G595">
            <v>935820</v>
          </cell>
          <cell r="H595">
            <v>905820</v>
          </cell>
          <cell r="I595">
            <v>875820</v>
          </cell>
          <cell r="J595">
            <v>845820</v>
          </cell>
          <cell r="K595">
            <v>815820</v>
          </cell>
          <cell r="L595">
            <v>785820</v>
          </cell>
          <cell r="M595">
            <v>755820</v>
          </cell>
        </row>
        <row r="596">
          <cell r="A596">
            <v>8820</v>
          </cell>
          <cell r="B596">
            <v>8840</v>
          </cell>
          <cell r="C596">
            <v>1183620</v>
          </cell>
          <cell r="D596">
            <v>1153620</v>
          </cell>
          <cell r="E596">
            <v>1000180</v>
          </cell>
          <cell r="F596">
            <v>970180</v>
          </cell>
          <cell r="G596">
            <v>940180</v>
          </cell>
          <cell r="H596">
            <v>910180</v>
          </cell>
          <cell r="I596">
            <v>880180</v>
          </cell>
          <cell r="J596">
            <v>850180</v>
          </cell>
          <cell r="K596">
            <v>820180</v>
          </cell>
          <cell r="L596">
            <v>790180</v>
          </cell>
          <cell r="M596">
            <v>760180</v>
          </cell>
        </row>
        <row r="597">
          <cell r="A597">
            <v>8840</v>
          </cell>
          <cell r="B597">
            <v>8860</v>
          </cell>
          <cell r="C597">
            <v>1188280</v>
          </cell>
          <cell r="D597">
            <v>1158280</v>
          </cell>
          <cell r="E597">
            <v>1004550</v>
          </cell>
          <cell r="F597">
            <v>974550</v>
          </cell>
          <cell r="G597">
            <v>944550</v>
          </cell>
          <cell r="H597">
            <v>914550</v>
          </cell>
          <cell r="I597">
            <v>884550</v>
          </cell>
          <cell r="J597">
            <v>854550</v>
          </cell>
          <cell r="K597">
            <v>824550</v>
          </cell>
          <cell r="L597">
            <v>794550</v>
          </cell>
          <cell r="M597">
            <v>764550</v>
          </cell>
        </row>
        <row r="598">
          <cell r="A598">
            <v>8860</v>
          </cell>
          <cell r="B598">
            <v>8880</v>
          </cell>
          <cell r="C598">
            <v>1192940</v>
          </cell>
          <cell r="D598">
            <v>1162940</v>
          </cell>
          <cell r="E598">
            <v>1008920</v>
          </cell>
          <cell r="F598">
            <v>978920</v>
          </cell>
          <cell r="G598">
            <v>948920</v>
          </cell>
          <cell r="H598">
            <v>918920</v>
          </cell>
          <cell r="I598">
            <v>888920</v>
          </cell>
          <cell r="J598">
            <v>858920</v>
          </cell>
          <cell r="K598">
            <v>828920</v>
          </cell>
          <cell r="L598">
            <v>798920</v>
          </cell>
          <cell r="M598">
            <v>768920</v>
          </cell>
        </row>
        <row r="599">
          <cell r="A599">
            <v>8880</v>
          </cell>
          <cell r="B599">
            <v>8900</v>
          </cell>
          <cell r="C599">
            <v>1197590</v>
          </cell>
          <cell r="D599">
            <v>1167590</v>
          </cell>
          <cell r="E599">
            <v>1013290</v>
          </cell>
          <cell r="F599">
            <v>983290</v>
          </cell>
          <cell r="G599">
            <v>953290</v>
          </cell>
          <cell r="H599">
            <v>923290</v>
          </cell>
          <cell r="I599">
            <v>893290</v>
          </cell>
          <cell r="J599">
            <v>863290</v>
          </cell>
          <cell r="K599">
            <v>833290</v>
          </cell>
          <cell r="L599">
            <v>803290</v>
          </cell>
          <cell r="M599">
            <v>773290</v>
          </cell>
        </row>
        <row r="600">
          <cell r="A600">
            <v>8900</v>
          </cell>
          <cell r="B600">
            <v>8920</v>
          </cell>
          <cell r="C600">
            <v>1202250</v>
          </cell>
          <cell r="D600">
            <v>1172250</v>
          </cell>
          <cell r="E600">
            <v>1017660</v>
          </cell>
          <cell r="F600">
            <v>987660</v>
          </cell>
          <cell r="G600">
            <v>957660</v>
          </cell>
          <cell r="H600">
            <v>927660</v>
          </cell>
          <cell r="I600">
            <v>897660</v>
          </cell>
          <cell r="J600">
            <v>867660</v>
          </cell>
          <cell r="K600">
            <v>837660</v>
          </cell>
          <cell r="L600">
            <v>807660</v>
          </cell>
          <cell r="M600">
            <v>777660</v>
          </cell>
        </row>
        <row r="601">
          <cell r="A601">
            <v>8920</v>
          </cell>
          <cell r="B601">
            <v>8940</v>
          </cell>
          <cell r="C601">
            <v>1206900</v>
          </cell>
          <cell r="D601">
            <v>1176900</v>
          </cell>
          <cell r="E601">
            <v>1022020</v>
          </cell>
          <cell r="F601">
            <v>992020</v>
          </cell>
          <cell r="G601">
            <v>962020</v>
          </cell>
          <cell r="H601">
            <v>932020</v>
          </cell>
          <cell r="I601">
            <v>902020</v>
          </cell>
          <cell r="J601">
            <v>872020</v>
          </cell>
          <cell r="K601">
            <v>842020</v>
          </cell>
          <cell r="L601">
            <v>812020</v>
          </cell>
          <cell r="M601">
            <v>782020</v>
          </cell>
        </row>
        <row r="602">
          <cell r="A602">
            <v>8940</v>
          </cell>
          <cell r="B602">
            <v>8960</v>
          </cell>
          <cell r="C602">
            <v>1211560</v>
          </cell>
          <cell r="D602">
            <v>1181560</v>
          </cell>
          <cell r="E602">
            <v>1026390</v>
          </cell>
          <cell r="F602">
            <v>996390</v>
          </cell>
          <cell r="G602">
            <v>966390</v>
          </cell>
          <cell r="H602">
            <v>936390</v>
          </cell>
          <cell r="I602">
            <v>906390</v>
          </cell>
          <cell r="J602">
            <v>876390</v>
          </cell>
          <cell r="K602">
            <v>846390</v>
          </cell>
          <cell r="L602">
            <v>816390</v>
          </cell>
          <cell r="M602">
            <v>786390</v>
          </cell>
        </row>
        <row r="603">
          <cell r="A603">
            <v>8960</v>
          </cell>
          <cell r="B603">
            <v>8980</v>
          </cell>
          <cell r="C603">
            <v>1216220</v>
          </cell>
          <cell r="D603">
            <v>1186220</v>
          </cell>
          <cell r="E603">
            <v>1030760</v>
          </cell>
          <cell r="F603">
            <v>1000760</v>
          </cell>
          <cell r="G603">
            <v>970760</v>
          </cell>
          <cell r="H603">
            <v>940760</v>
          </cell>
          <cell r="I603">
            <v>910760</v>
          </cell>
          <cell r="J603">
            <v>880760</v>
          </cell>
          <cell r="K603">
            <v>850760</v>
          </cell>
          <cell r="L603">
            <v>820760</v>
          </cell>
          <cell r="M603">
            <v>790760</v>
          </cell>
        </row>
        <row r="604">
          <cell r="A604">
            <v>8980</v>
          </cell>
          <cell r="B604">
            <v>9000</v>
          </cell>
          <cell r="C604">
            <v>1220870</v>
          </cell>
          <cell r="D604">
            <v>1190870</v>
          </cell>
          <cell r="E604">
            <v>1035130</v>
          </cell>
          <cell r="F604">
            <v>1005130</v>
          </cell>
          <cell r="G604">
            <v>975130</v>
          </cell>
          <cell r="H604">
            <v>945130</v>
          </cell>
          <cell r="I604">
            <v>915130</v>
          </cell>
          <cell r="J604">
            <v>885130</v>
          </cell>
          <cell r="K604">
            <v>855130</v>
          </cell>
          <cell r="L604">
            <v>825130</v>
          </cell>
          <cell r="M604">
            <v>795130</v>
          </cell>
        </row>
        <row r="605">
          <cell r="A605">
            <v>9000</v>
          </cell>
          <cell r="B605">
            <v>9020</v>
          </cell>
          <cell r="C605">
            <v>1225530</v>
          </cell>
          <cell r="D605">
            <v>1195530</v>
          </cell>
          <cell r="E605">
            <v>1039500</v>
          </cell>
          <cell r="F605">
            <v>1009500</v>
          </cell>
          <cell r="G605">
            <v>979500</v>
          </cell>
          <cell r="H605">
            <v>949500</v>
          </cell>
          <cell r="I605">
            <v>919500</v>
          </cell>
          <cell r="J605">
            <v>889500</v>
          </cell>
          <cell r="K605">
            <v>859500</v>
          </cell>
          <cell r="L605">
            <v>829500</v>
          </cell>
          <cell r="M605">
            <v>799500</v>
          </cell>
        </row>
        <row r="606">
          <cell r="A606">
            <v>9020</v>
          </cell>
          <cell r="B606">
            <v>9040</v>
          </cell>
          <cell r="C606">
            <v>1230180</v>
          </cell>
          <cell r="D606">
            <v>1200180</v>
          </cell>
          <cell r="E606">
            <v>1043860</v>
          </cell>
          <cell r="F606">
            <v>1013860</v>
          </cell>
          <cell r="G606">
            <v>983860</v>
          </cell>
          <cell r="H606">
            <v>953860</v>
          </cell>
          <cell r="I606">
            <v>923860</v>
          </cell>
          <cell r="J606">
            <v>893860</v>
          </cell>
          <cell r="K606">
            <v>863860</v>
          </cell>
          <cell r="L606">
            <v>833860</v>
          </cell>
          <cell r="M606">
            <v>803860</v>
          </cell>
        </row>
        <row r="607">
          <cell r="A607">
            <v>9040</v>
          </cell>
          <cell r="B607">
            <v>9060</v>
          </cell>
          <cell r="C607">
            <v>1234840</v>
          </cell>
          <cell r="D607">
            <v>1204840</v>
          </cell>
          <cell r="E607">
            <v>1048230</v>
          </cell>
          <cell r="F607">
            <v>1018230</v>
          </cell>
          <cell r="G607">
            <v>988230</v>
          </cell>
          <cell r="H607">
            <v>958230</v>
          </cell>
          <cell r="I607">
            <v>928230</v>
          </cell>
          <cell r="J607">
            <v>898230</v>
          </cell>
          <cell r="K607">
            <v>868230</v>
          </cell>
          <cell r="L607">
            <v>838230</v>
          </cell>
          <cell r="M607">
            <v>808230</v>
          </cell>
        </row>
        <row r="608">
          <cell r="A608">
            <v>9060</v>
          </cell>
          <cell r="B608">
            <v>9080</v>
          </cell>
          <cell r="C608">
            <v>1239500</v>
          </cell>
          <cell r="D608">
            <v>1209500</v>
          </cell>
          <cell r="E608">
            <v>1052600</v>
          </cell>
          <cell r="F608">
            <v>1022600</v>
          </cell>
          <cell r="G608">
            <v>992600</v>
          </cell>
          <cell r="H608">
            <v>962600</v>
          </cell>
          <cell r="I608">
            <v>932600</v>
          </cell>
          <cell r="J608">
            <v>902600</v>
          </cell>
          <cell r="K608">
            <v>872600</v>
          </cell>
          <cell r="L608">
            <v>842600</v>
          </cell>
          <cell r="M608">
            <v>812600</v>
          </cell>
        </row>
        <row r="609">
          <cell r="A609">
            <v>9080</v>
          </cell>
          <cell r="B609">
            <v>9100</v>
          </cell>
          <cell r="C609">
            <v>1244150</v>
          </cell>
          <cell r="D609">
            <v>1214150</v>
          </cell>
          <cell r="E609">
            <v>1056970</v>
          </cell>
          <cell r="F609">
            <v>1026970</v>
          </cell>
          <cell r="G609">
            <v>996970</v>
          </cell>
          <cell r="H609">
            <v>966970</v>
          </cell>
          <cell r="I609">
            <v>936970</v>
          </cell>
          <cell r="J609">
            <v>906970</v>
          </cell>
          <cell r="K609">
            <v>876970</v>
          </cell>
          <cell r="L609">
            <v>846970</v>
          </cell>
          <cell r="M609">
            <v>816970</v>
          </cell>
        </row>
        <row r="610">
          <cell r="A610">
            <v>9100</v>
          </cell>
          <cell r="B610">
            <v>9120</v>
          </cell>
          <cell r="C610">
            <v>1248810</v>
          </cell>
          <cell r="D610">
            <v>1218810</v>
          </cell>
          <cell r="E610">
            <v>1061340</v>
          </cell>
          <cell r="F610">
            <v>1031340</v>
          </cell>
          <cell r="G610">
            <v>1001340</v>
          </cell>
          <cell r="H610">
            <v>971340</v>
          </cell>
          <cell r="I610">
            <v>941340</v>
          </cell>
          <cell r="J610">
            <v>911340</v>
          </cell>
          <cell r="K610">
            <v>881340</v>
          </cell>
          <cell r="L610">
            <v>851340</v>
          </cell>
          <cell r="M610">
            <v>821340</v>
          </cell>
        </row>
        <row r="611">
          <cell r="A611">
            <v>9120</v>
          </cell>
          <cell r="B611">
            <v>9140</v>
          </cell>
          <cell r="C611">
            <v>1253460</v>
          </cell>
          <cell r="D611">
            <v>1223460</v>
          </cell>
          <cell r="E611">
            <v>1065700</v>
          </cell>
          <cell r="F611">
            <v>1035700</v>
          </cell>
          <cell r="G611">
            <v>1005700</v>
          </cell>
          <cell r="H611">
            <v>975700</v>
          </cell>
          <cell r="I611">
            <v>945700</v>
          </cell>
          <cell r="J611">
            <v>915700</v>
          </cell>
          <cell r="K611">
            <v>885700</v>
          </cell>
          <cell r="L611">
            <v>855700</v>
          </cell>
          <cell r="M611">
            <v>825700</v>
          </cell>
        </row>
        <row r="612">
          <cell r="A612">
            <v>9140</v>
          </cell>
          <cell r="B612">
            <v>9160</v>
          </cell>
          <cell r="C612">
            <v>1258120</v>
          </cell>
          <cell r="D612">
            <v>1228120</v>
          </cell>
          <cell r="E612">
            <v>1070070</v>
          </cell>
          <cell r="F612">
            <v>1040070</v>
          </cell>
          <cell r="G612">
            <v>1010070</v>
          </cell>
          <cell r="H612">
            <v>980070</v>
          </cell>
          <cell r="I612">
            <v>950070</v>
          </cell>
          <cell r="J612">
            <v>920070</v>
          </cell>
          <cell r="K612">
            <v>890070</v>
          </cell>
          <cell r="L612">
            <v>860070</v>
          </cell>
          <cell r="M612">
            <v>830070</v>
          </cell>
        </row>
        <row r="613">
          <cell r="A613">
            <v>9160</v>
          </cell>
          <cell r="B613">
            <v>9180</v>
          </cell>
          <cell r="C613">
            <v>1262780</v>
          </cell>
          <cell r="D613">
            <v>1232780</v>
          </cell>
          <cell r="E613">
            <v>1074440</v>
          </cell>
          <cell r="F613">
            <v>1044440</v>
          </cell>
          <cell r="G613">
            <v>1014440</v>
          </cell>
          <cell r="H613">
            <v>984440</v>
          </cell>
          <cell r="I613">
            <v>954440</v>
          </cell>
          <cell r="J613">
            <v>924440</v>
          </cell>
          <cell r="K613">
            <v>894440</v>
          </cell>
          <cell r="L613">
            <v>864440</v>
          </cell>
          <cell r="M613">
            <v>834440</v>
          </cell>
        </row>
        <row r="614">
          <cell r="A614">
            <v>9180</v>
          </cell>
          <cell r="B614">
            <v>9200</v>
          </cell>
          <cell r="C614">
            <v>1267430</v>
          </cell>
          <cell r="D614">
            <v>1237430</v>
          </cell>
          <cell r="E614">
            <v>1078810</v>
          </cell>
          <cell r="F614">
            <v>1048810</v>
          </cell>
          <cell r="G614">
            <v>1018810</v>
          </cell>
          <cell r="H614">
            <v>988810</v>
          </cell>
          <cell r="I614">
            <v>958810</v>
          </cell>
          <cell r="J614">
            <v>928810</v>
          </cell>
          <cell r="K614">
            <v>898810</v>
          </cell>
          <cell r="L614">
            <v>868810</v>
          </cell>
          <cell r="M614">
            <v>838810</v>
          </cell>
        </row>
        <row r="615">
          <cell r="A615">
            <v>9200</v>
          </cell>
          <cell r="B615">
            <v>9220</v>
          </cell>
          <cell r="C615">
            <v>1272090</v>
          </cell>
          <cell r="D615">
            <v>1242090</v>
          </cell>
          <cell r="E615">
            <v>1083180</v>
          </cell>
          <cell r="F615">
            <v>1053180</v>
          </cell>
          <cell r="G615">
            <v>1023180</v>
          </cell>
          <cell r="H615">
            <v>993180</v>
          </cell>
          <cell r="I615">
            <v>963180</v>
          </cell>
          <cell r="J615">
            <v>933180</v>
          </cell>
          <cell r="K615">
            <v>903180</v>
          </cell>
          <cell r="L615">
            <v>873180</v>
          </cell>
          <cell r="M615">
            <v>843180</v>
          </cell>
        </row>
        <row r="616">
          <cell r="A616">
            <v>9220</v>
          </cell>
          <cell r="B616">
            <v>9240</v>
          </cell>
          <cell r="C616">
            <v>1276740</v>
          </cell>
          <cell r="D616">
            <v>1246740</v>
          </cell>
          <cell r="E616">
            <v>1087540</v>
          </cell>
          <cell r="F616">
            <v>1057540</v>
          </cell>
          <cell r="G616">
            <v>1027540</v>
          </cell>
          <cell r="H616">
            <v>997540</v>
          </cell>
          <cell r="I616">
            <v>967540</v>
          </cell>
          <cell r="J616">
            <v>937540</v>
          </cell>
          <cell r="K616">
            <v>907540</v>
          </cell>
          <cell r="L616">
            <v>877540</v>
          </cell>
          <cell r="M616">
            <v>847540</v>
          </cell>
        </row>
        <row r="617">
          <cell r="A617">
            <v>9240</v>
          </cell>
          <cell r="B617">
            <v>9260</v>
          </cell>
          <cell r="C617">
            <v>1281400</v>
          </cell>
          <cell r="D617">
            <v>1251400</v>
          </cell>
          <cell r="E617">
            <v>1091910</v>
          </cell>
          <cell r="F617">
            <v>1061910</v>
          </cell>
          <cell r="G617">
            <v>1031910</v>
          </cell>
          <cell r="H617">
            <v>1001910</v>
          </cell>
          <cell r="I617">
            <v>971910</v>
          </cell>
          <cell r="J617">
            <v>941910</v>
          </cell>
          <cell r="K617">
            <v>911910</v>
          </cell>
          <cell r="L617">
            <v>881910</v>
          </cell>
          <cell r="M617">
            <v>851910</v>
          </cell>
        </row>
        <row r="618">
          <cell r="A618">
            <v>9260</v>
          </cell>
          <cell r="B618">
            <v>9280</v>
          </cell>
          <cell r="C618">
            <v>1287310</v>
          </cell>
          <cell r="D618">
            <v>1256060</v>
          </cell>
          <cell r="E618">
            <v>1096280</v>
          </cell>
          <cell r="F618">
            <v>1066280</v>
          </cell>
          <cell r="G618">
            <v>1036280</v>
          </cell>
          <cell r="H618">
            <v>1006280</v>
          </cell>
          <cell r="I618">
            <v>976280</v>
          </cell>
          <cell r="J618">
            <v>946280</v>
          </cell>
          <cell r="K618">
            <v>916280</v>
          </cell>
          <cell r="L618">
            <v>886280</v>
          </cell>
          <cell r="M618">
            <v>856280</v>
          </cell>
        </row>
        <row r="619">
          <cell r="A619">
            <v>9280</v>
          </cell>
          <cell r="B619">
            <v>9300</v>
          </cell>
          <cell r="C619">
            <v>1294100</v>
          </cell>
          <cell r="D619">
            <v>1260710</v>
          </cell>
          <cell r="E619">
            <v>1100650</v>
          </cell>
          <cell r="F619">
            <v>1070650</v>
          </cell>
          <cell r="G619">
            <v>1040650</v>
          </cell>
          <cell r="H619">
            <v>1010650</v>
          </cell>
          <cell r="I619">
            <v>980650</v>
          </cell>
          <cell r="J619">
            <v>950650</v>
          </cell>
          <cell r="K619">
            <v>920650</v>
          </cell>
          <cell r="L619">
            <v>890650</v>
          </cell>
          <cell r="M619">
            <v>860650</v>
          </cell>
        </row>
        <row r="620">
          <cell r="A620">
            <v>9300</v>
          </cell>
          <cell r="B620">
            <v>9320</v>
          </cell>
          <cell r="C620">
            <v>1300890</v>
          </cell>
          <cell r="D620">
            <v>1265370</v>
          </cell>
          <cell r="E620">
            <v>1105020</v>
          </cell>
          <cell r="F620">
            <v>1075020</v>
          </cell>
          <cell r="G620">
            <v>1045020</v>
          </cell>
          <cell r="H620">
            <v>1015020</v>
          </cell>
          <cell r="I620">
            <v>985020</v>
          </cell>
          <cell r="J620">
            <v>955020</v>
          </cell>
          <cell r="K620">
            <v>925020</v>
          </cell>
          <cell r="L620">
            <v>895020</v>
          </cell>
          <cell r="M620">
            <v>865020</v>
          </cell>
        </row>
        <row r="621">
          <cell r="A621">
            <v>9320</v>
          </cell>
          <cell r="B621">
            <v>9340</v>
          </cell>
          <cell r="C621">
            <v>1307680</v>
          </cell>
          <cell r="D621">
            <v>1270020</v>
          </cell>
          <cell r="E621">
            <v>1109380</v>
          </cell>
          <cell r="F621">
            <v>1079380</v>
          </cell>
          <cell r="G621">
            <v>1049380</v>
          </cell>
          <cell r="H621">
            <v>1019380</v>
          </cell>
          <cell r="I621">
            <v>989380</v>
          </cell>
          <cell r="J621">
            <v>959380</v>
          </cell>
          <cell r="K621">
            <v>929380</v>
          </cell>
          <cell r="L621">
            <v>899380</v>
          </cell>
          <cell r="M621">
            <v>869380</v>
          </cell>
        </row>
        <row r="622">
          <cell r="A622">
            <v>9340</v>
          </cell>
          <cell r="B622">
            <v>9360</v>
          </cell>
          <cell r="C622">
            <v>1314470</v>
          </cell>
          <cell r="D622">
            <v>1274680</v>
          </cell>
          <cell r="E622">
            <v>1113750</v>
          </cell>
          <cell r="F622">
            <v>1083750</v>
          </cell>
          <cell r="G622">
            <v>1053750</v>
          </cell>
          <cell r="H622">
            <v>1023750</v>
          </cell>
          <cell r="I622">
            <v>993750</v>
          </cell>
          <cell r="J622">
            <v>963750</v>
          </cell>
          <cell r="K622">
            <v>933750</v>
          </cell>
          <cell r="L622">
            <v>903750</v>
          </cell>
          <cell r="M622">
            <v>873750</v>
          </cell>
        </row>
        <row r="623">
          <cell r="A623">
            <v>9360</v>
          </cell>
          <cell r="B623">
            <v>9380</v>
          </cell>
          <cell r="C623">
            <v>1321260</v>
          </cell>
          <cell r="D623">
            <v>1279340</v>
          </cell>
          <cell r="E623">
            <v>1118120</v>
          </cell>
          <cell r="F623">
            <v>1088120</v>
          </cell>
          <cell r="G623">
            <v>1058120</v>
          </cell>
          <cell r="H623">
            <v>1028120</v>
          </cell>
          <cell r="I623">
            <v>998120</v>
          </cell>
          <cell r="J623">
            <v>968120</v>
          </cell>
          <cell r="K623">
            <v>938120</v>
          </cell>
          <cell r="L623">
            <v>908120</v>
          </cell>
          <cell r="M623">
            <v>878120</v>
          </cell>
        </row>
        <row r="624">
          <cell r="A624">
            <v>9380</v>
          </cell>
          <cell r="B624">
            <v>9400</v>
          </cell>
          <cell r="C624">
            <v>1328050</v>
          </cell>
          <cell r="D624">
            <v>1284300</v>
          </cell>
          <cell r="E624">
            <v>1122490</v>
          </cell>
          <cell r="F624">
            <v>1092490</v>
          </cell>
          <cell r="G624">
            <v>1062490</v>
          </cell>
          <cell r="H624">
            <v>1032490</v>
          </cell>
          <cell r="I624">
            <v>1002490</v>
          </cell>
          <cell r="J624">
            <v>972490</v>
          </cell>
          <cell r="K624">
            <v>942490</v>
          </cell>
          <cell r="L624">
            <v>912490</v>
          </cell>
          <cell r="M624">
            <v>882490</v>
          </cell>
        </row>
        <row r="625">
          <cell r="A625">
            <v>9400</v>
          </cell>
          <cell r="B625">
            <v>9420</v>
          </cell>
          <cell r="C625">
            <v>1334840</v>
          </cell>
          <cell r="D625">
            <v>1291090</v>
          </cell>
          <cell r="E625">
            <v>1126860</v>
          </cell>
          <cell r="F625">
            <v>1096860</v>
          </cell>
          <cell r="G625">
            <v>1066860</v>
          </cell>
          <cell r="H625">
            <v>1036860</v>
          </cell>
          <cell r="I625">
            <v>1006860</v>
          </cell>
          <cell r="J625">
            <v>976860</v>
          </cell>
          <cell r="K625">
            <v>946860</v>
          </cell>
          <cell r="L625">
            <v>916860</v>
          </cell>
          <cell r="M625">
            <v>886860</v>
          </cell>
        </row>
        <row r="626">
          <cell r="A626">
            <v>9420</v>
          </cell>
          <cell r="B626">
            <v>9440</v>
          </cell>
          <cell r="C626">
            <v>1341630</v>
          </cell>
          <cell r="D626">
            <v>1297880</v>
          </cell>
          <cell r="E626">
            <v>1131220</v>
          </cell>
          <cell r="F626">
            <v>1101220</v>
          </cell>
          <cell r="G626">
            <v>1071220</v>
          </cell>
          <cell r="H626">
            <v>1041220</v>
          </cell>
          <cell r="I626">
            <v>1011220</v>
          </cell>
          <cell r="J626">
            <v>981220</v>
          </cell>
          <cell r="K626">
            <v>951220</v>
          </cell>
          <cell r="L626">
            <v>921220</v>
          </cell>
          <cell r="M626">
            <v>891220</v>
          </cell>
        </row>
        <row r="627">
          <cell r="A627">
            <v>9440</v>
          </cell>
          <cell r="B627">
            <v>9460</v>
          </cell>
          <cell r="C627">
            <v>1348420</v>
          </cell>
          <cell r="D627">
            <v>1304670</v>
          </cell>
          <cell r="E627">
            <v>1135590</v>
          </cell>
          <cell r="F627">
            <v>1105590</v>
          </cell>
          <cell r="G627">
            <v>1075590</v>
          </cell>
          <cell r="H627">
            <v>1045590</v>
          </cell>
          <cell r="I627">
            <v>1015590</v>
          </cell>
          <cell r="J627">
            <v>985590</v>
          </cell>
          <cell r="K627">
            <v>955590</v>
          </cell>
          <cell r="L627">
            <v>925590</v>
          </cell>
          <cell r="M627">
            <v>895590</v>
          </cell>
        </row>
        <row r="628">
          <cell r="A628">
            <v>9460</v>
          </cell>
          <cell r="B628">
            <v>9480</v>
          </cell>
          <cell r="C628">
            <v>1355210</v>
          </cell>
          <cell r="D628">
            <v>1311460</v>
          </cell>
          <cell r="E628">
            <v>1139960</v>
          </cell>
          <cell r="F628">
            <v>1109960</v>
          </cell>
          <cell r="G628">
            <v>1079960</v>
          </cell>
          <cell r="H628">
            <v>1049960</v>
          </cell>
          <cell r="I628">
            <v>1019960</v>
          </cell>
          <cell r="J628">
            <v>989960</v>
          </cell>
          <cell r="K628">
            <v>959960</v>
          </cell>
          <cell r="L628">
            <v>929960</v>
          </cell>
          <cell r="M628">
            <v>899960</v>
          </cell>
        </row>
        <row r="629">
          <cell r="A629">
            <v>9480</v>
          </cell>
          <cell r="B629">
            <v>9500</v>
          </cell>
          <cell r="C629">
            <v>1362000</v>
          </cell>
          <cell r="D629">
            <v>1318250</v>
          </cell>
          <cell r="E629">
            <v>1144330</v>
          </cell>
          <cell r="F629">
            <v>1114330</v>
          </cell>
          <cell r="G629">
            <v>1084330</v>
          </cell>
          <cell r="H629">
            <v>1054330</v>
          </cell>
          <cell r="I629">
            <v>1024330</v>
          </cell>
          <cell r="J629">
            <v>994330</v>
          </cell>
          <cell r="K629">
            <v>964330</v>
          </cell>
          <cell r="L629">
            <v>934330</v>
          </cell>
          <cell r="M629">
            <v>904330</v>
          </cell>
        </row>
        <row r="630">
          <cell r="A630">
            <v>9500</v>
          </cell>
          <cell r="B630">
            <v>9520</v>
          </cell>
          <cell r="C630">
            <v>1368790</v>
          </cell>
          <cell r="D630">
            <v>1325040</v>
          </cell>
          <cell r="E630">
            <v>1148700</v>
          </cell>
          <cell r="F630">
            <v>1118700</v>
          </cell>
          <cell r="G630">
            <v>1088700</v>
          </cell>
          <cell r="H630">
            <v>1058700</v>
          </cell>
          <cell r="I630">
            <v>1028700</v>
          </cell>
          <cell r="J630">
            <v>998700</v>
          </cell>
          <cell r="K630">
            <v>968700</v>
          </cell>
          <cell r="L630">
            <v>938700</v>
          </cell>
          <cell r="M630">
            <v>908700</v>
          </cell>
        </row>
        <row r="631">
          <cell r="A631">
            <v>9520</v>
          </cell>
          <cell r="B631">
            <v>9540</v>
          </cell>
          <cell r="C631">
            <v>1375580</v>
          </cell>
          <cell r="D631">
            <v>1331830</v>
          </cell>
          <cell r="E631">
            <v>1153060</v>
          </cell>
          <cell r="F631">
            <v>1123060</v>
          </cell>
          <cell r="G631">
            <v>1093060</v>
          </cell>
          <cell r="H631">
            <v>1063060</v>
          </cell>
          <cell r="I631">
            <v>1033060</v>
          </cell>
          <cell r="J631">
            <v>1003060</v>
          </cell>
          <cell r="K631">
            <v>973060</v>
          </cell>
          <cell r="L631">
            <v>943060</v>
          </cell>
          <cell r="M631">
            <v>913060</v>
          </cell>
        </row>
        <row r="632">
          <cell r="A632">
            <v>9540</v>
          </cell>
          <cell r="B632">
            <v>9560</v>
          </cell>
          <cell r="C632">
            <v>1382370</v>
          </cell>
          <cell r="D632">
            <v>1338620</v>
          </cell>
          <cell r="E632">
            <v>1157430</v>
          </cell>
          <cell r="F632">
            <v>1127430</v>
          </cell>
          <cell r="G632">
            <v>1097430</v>
          </cell>
          <cell r="H632">
            <v>1067430</v>
          </cell>
          <cell r="I632">
            <v>1037430</v>
          </cell>
          <cell r="J632">
            <v>1007430</v>
          </cell>
          <cell r="K632">
            <v>977430</v>
          </cell>
          <cell r="L632">
            <v>947430</v>
          </cell>
          <cell r="M632">
            <v>917430</v>
          </cell>
        </row>
        <row r="633">
          <cell r="A633">
            <v>9560</v>
          </cell>
          <cell r="B633">
            <v>9580</v>
          </cell>
          <cell r="C633">
            <v>1389160</v>
          </cell>
          <cell r="D633">
            <v>1345410</v>
          </cell>
          <cell r="E633">
            <v>1161800</v>
          </cell>
          <cell r="F633">
            <v>1131800</v>
          </cell>
          <cell r="G633">
            <v>1101800</v>
          </cell>
          <cell r="H633">
            <v>1071800</v>
          </cell>
          <cell r="I633">
            <v>1041800</v>
          </cell>
          <cell r="J633">
            <v>1011800</v>
          </cell>
          <cell r="K633">
            <v>981800</v>
          </cell>
          <cell r="L633">
            <v>951800</v>
          </cell>
          <cell r="M633">
            <v>921800</v>
          </cell>
        </row>
        <row r="634">
          <cell r="A634">
            <v>9580</v>
          </cell>
          <cell r="B634">
            <v>9600</v>
          </cell>
          <cell r="C634">
            <v>1395950</v>
          </cell>
          <cell r="D634">
            <v>1352200</v>
          </cell>
          <cell r="E634">
            <v>1166170</v>
          </cell>
          <cell r="F634">
            <v>1136170</v>
          </cell>
          <cell r="G634">
            <v>1106170</v>
          </cell>
          <cell r="H634">
            <v>1076170</v>
          </cell>
          <cell r="I634">
            <v>1046170</v>
          </cell>
          <cell r="J634">
            <v>1016170</v>
          </cell>
          <cell r="K634">
            <v>986170</v>
          </cell>
          <cell r="L634">
            <v>956170</v>
          </cell>
          <cell r="M634">
            <v>926170</v>
          </cell>
        </row>
        <row r="635">
          <cell r="A635">
            <v>9600</v>
          </cell>
          <cell r="B635">
            <v>9620</v>
          </cell>
          <cell r="C635">
            <v>1402740</v>
          </cell>
          <cell r="D635">
            <v>1358990</v>
          </cell>
          <cell r="E635">
            <v>1170540</v>
          </cell>
          <cell r="F635">
            <v>1140540</v>
          </cell>
          <cell r="G635">
            <v>1110540</v>
          </cell>
          <cell r="H635">
            <v>1080540</v>
          </cell>
          <cell r="I635">
            <v>1050540</v>
          </cell>
          <cell r="J635">
            <v>1020540</v>
          </cell>
          <cell r="K635">
            <v>990540</v>
          </cell>
          <cell r="L635">
            <v>960540</v>
          </cell>
          <cell r="M635">
            <v>930540</v>
          </cell>
        </row>
        <row r="636">
          <cell r="A636">
            <v>9620</v>
          </cell>
          <cell r="B636">
            <v>9640</v>
          </cell>
          <cell r="C636">
            <v>1409530</v>
          </cell>
          <cell r="D636">
            <v>1365780</v>
          </cell>
          <cell r="E636">
            <v>1174900</v>
          </cell>
          <cell r="F636">
            <v>1144900</v>
          </cell>
          <cell r="G636">
            <v>1114900</v>
          </cell>
          <cell r="H636">
            <v>1084900</v>
          </cell>
          <cell r="I636">
            <v>1054900</v>
          </cell>
          <cell r="J636">
            <v>1024900</v>
          </cell>
          <cell r="K636">
            <v>994900</v>
          </cell>
          <cell r="L636">
            <v>964900</v>
          </cell>
          <cell r="M636">
            <v>934900</v>
          </cell>
        </row>
        <row r="637">
          <cell r="A637">
            <v>9640</v>
          </cell>
          <cell r="B637">
            <v>9660</v>
          </cell>
          <cell r="C637">
            <v>1416320</v>
          </cell>
          <cell r="D637">
            <v>1372570</v>
          </cell>
          <cell r="E637">
            <v>1179270</v>
          </cell>
          <cell r="F637">
            <v>1149270</v>
          </cell>
          <cell r="G637">
            <v>1119270</v>
          </cell>
          <cell r="H637">
            <v>1089270</v>
          </cell>
          <cell r="I637">
            <v>1059270</v>
          </cell>
          <cell r="J637">
            <v>1029270</v>
          </cell>
          <cell r="K637">
            <v>999270</v>
          </cell>
          <cell r="L637">
            <v>969270</v>
          </cell>
          <cell r="M637">
            <v>939270</v>
          </cell>
        </row>
        <row r="638">
          <cell r="A638">
            <v>9660</v>
          </cell>
          <cell r="B638">
            <v>9680</v>
          </cell>
          <cell r="C638">
            <v>1423110</v>
          </cell>
          <cell r="D638">
            <v>1379360</v>
          </cell>
          <cell r="E638">
            <v>1183640</v>
          </cell>
          <cell r="F638">
            <v>1153640</v>
          </cell>
          <cell r="G638">
            <v>1123640</v>
          </cell>
          <cell r="H638">
            <v>1093640</v>
          </cell>
          <cell r="I638">
            <v>1063640</v>
          </cell>
          <cell r="J638">
            <v>1033640</v>
          </cell>
          <cell r="K638">
            <v>1003640</v>
          </cell>
          <cell r="L638">
            <v>973640</v>
          </cell>
          <cell r="M638">
            <v>943640</v>
          </cell>
        </row>
        <row r="639">
          <cell r="A639">
            <v>9680</v>
          </cell>
          <cell r="B639">
            <v>9700</v>
          </cell>
          <cell r="C639">
            <v>1429900</v>
          </cell>
          <cell r="D639">
            <v>1386150</v>
          </cell>
          <cell r="E639">
            <v>1188010</v>
          </cell>
          <cell r="F639">
            <v>1158010</v>
          </cell>
          <cell r="G639">
            <v>1128010</v>
          </cell>
          <cell r="H639">
            <v>1098010</v>
          </cell>
          <cell r="I639">
            <v>1068010</v>
          </cell>
          <cell r="J639">
            <v>1038010</v>
          </cell>
          <cell r="K639">
            <v>1008010</v>
          </cell>
          <cell r="L639">
            <v>978010</v>
          </cell>
          <cell r="M639">
            <v>948010</v>
          </cell>
        </row>
        <row r="640">
          <cell r="A640">
            <v>9700</v>
          </cell>
          <cell r="B640">
            <v>9720</v>
          </cell>
          <cell r="C640">
            <v>1436690</v>
          </cell>
          <cell r="D640">
            <v>1392940</v>
          </cell>
          <cell r="E640">
            <v>1192380</v>
          </cell>
          <cell r="F640">
            <v>1162380</v>
          </cell>
          <cell r="G640">
            <v>1132380</v>
          </cell>
          <cell r="H640">
            <v>1102380</v>
          </cell>
          <cell r="I640">
            <v>1072380</v>
          </cell>
          <cell r="J640">
            <v>1042380</v>
          </cell>
          <cell r="K640">
            <v>1012380</v>
          </cell>
          <cell r="L640">
            <v>982380</v>
          </cell>
          <cell r="M640">
            <v>952380</v>
          </cell>
        </row>
        <row r="641">
          <cell r="A641">
            <v>9720</v>
          </cell>
          <cell r="B641">
            <v>9740</v>
          </cell>
          <cell r="C641">
            <v>1443480</v>
          </cell>
          <cell r="D641">
            <v>1399730</v>
          </cell>
          <cell r="E641">
            <v>1196740</v>
          </cell>
          <cell r="F641">
            <v>1166740</v>
          </cell>
          <cell r="G641">
            <v>1136740</v>
          </cell>
          <cell r="H641">
            <v>1106740</v>
          </cell>
          <cell r="I641">
            <v>1076740</v>
          </cell>
          <cell r="J641">
            <v>1046740</v>
          </cell>
          <cell r="K641">
            <v>1016740</v>
          </cell>
          <cell r="L641">
            <v>986740</v>
          </cell>
          <cell r="M641">
            <v>956740</v>
          </cell>
        </row>
        <row r="642">
          <cell r="A642">
            <v>9740</v>
          </cell>
          <cell r="B642">
            <v>9760</v>
          </cell>
          <cell r="C642">
            <v>1450270</v>
          </cell>
          <cell r="D642">
            <v>1406520</v>
          </cell>
          <cell r="E642">
            <v>1201110</v>
          </cell>
          <cell r="F642">
            <v>1171110</v>
          </cell>
          <cell r="G642">
            <v>1141110</v>
          </cell>
          <cell r="H642">
            <v>1111110</v>
          </cell>
          <cell r="I642">
            <v>1081110</v>
          </cell>
          <cell r="J642">
            <v>1051110</v>
          </cell>
          <cell r="K642">
            <v>1021110</v>
          </cell>
          <cell r="L642">
            <v>991110</v>
          </cell>
          <cell r="M642">
            <v>961110</v>
          </cell>
        </row>
        <row r="643">
          <cell r="A643">
            <v>9760</v>
          </cell>
          <cell r="B643">
            <v>9780</v>
          </cell>
          <cell r="C643">
            <v>1457060</v>
          </cell>
          <cell r="D643">
            <v>1413310</v>
          </cell>
          <cell r="E643">
            <v>1205480</v>
          </cell>
          <cell r="F643">
            <v>1175480</v>
          </cell>
          <cell r="G643">
            <v>1145480</v>
          </cell>
          <cell r="H643">
            <v>1115480</v>
          </cell>
          <cell r="I643">
            <v>1085480</v>
          </cell>
          <cell r="J643">
            <v>1055480</v>
          </cell>
          <cell r="K643">
            <v>1025480</v>
          </cell>
          <cell r="L643">
            <v>995480</v>
          </cell>
          <cell r="M643">
            <v>965480</v>
          </cell>
        </row>
        <row r="644">
          <cell r="A644">
            <v>9780</v>
          </cell>
          <cell r="B644">
            <v>9800</v>
          </cell>
          <cell r="C644">
            <v>1463850</v>
          </cell>
          <cell r="D644">
            <v>1420100</v>
          </cell>
          <cell r="E644">
            <v>1209850</v>
          </cell>
          <cell r="F644">
            <v>1179850</v>
          </cell>
          <cell r="G644">
            <v>1149850</v>
          </cell>
          <cell r="H644">
            <v>1119850</v>
          </cell>
          <cell r="I644">
            <v>1089850</v>
          </cell>
          <cell r="J644">
            <v>1059850</v>
          </cell>
          <cell r="K644">
            <v>1029850</v>
          </cell>
          <cell r="L644">
            <v>999850</v>
          </cell>
          <cell r="M644">
            <v>969850</v>
          </cell>
        </row>
        <row r="645">
          <cell r="A645">
            <v>9800</v>
          </cell>
          <cell r="B645">
            <v>9820</v>
          </cell>
          <cell r="C645">
            <v>1470640</v>
          </cell>
          <cell r="D645">
            <v>1426890</v>
          </cell>
          <cell r="E645">
            <v>1214220</v>
          </cell>
          <cell r="F645">
            <v>1184220</v>
          </cell>
          <cell r="G645">
            <v>1154220</v>
          </cell>
          <cell r="H645">
            <v>1124220</v>
          </cell>
          <cell r="I645">
            <v>1094220</v>
          </cell>
          <cell r="J645">
            <v>1064220</v>
          </cell>
          <cell r="K645">
            <v>1034220</v>
          </cell>
          <cell r="L645">
            <v>1004220</v>
          </cell>
          <cell r="M645">
            <v>974220</v>
          </cell>
        </row>
        <row r="646">
          <cell r="A646">
            <v>9820</v>
          </cell>
          <cell r="B646">
            <v>9840</v>
          </cell>
          <cell r="C646">
            <v>1477430</v>
          </cell>
          <cell r="D646">
            <v>1433680</v>
          </cell>
          <cell r="E646">
            <v>1218580</v>
          </cell>
          <cell r="F646">
            <v>1188580</v>
          </cell>
          <cell r="G646">
            <v>1158580</v>
          </cell>
          <cell r="H646">
            <v>1128580</v>
          </cell>
          <cell r="I646">
            <v>1098580</v>
          </cell>
          <cell r="J646">
            <v>1068580</v>
          </cell>
          <cell r="K646">
            <v>1038580</v>
          </cell>
          <cell r="L646">
            <v>1008580</v>
          </cell>
          <cell r="M646">
            <v>978580</v>
          </cell>
        </row>
        <row r="647">
          <cell r="A647">
            <v>9840</v>
          </cell>
          <cell r="B647">
            <v>9860</v>
          </cell>
          <cell r="C647">
            <v>1484220</v>
          </cell>
          <cell r="D647">
            <v>1440470</v>
          </cell>
          <cell r="E647">
            <v>1222950</v>
          </cell>
          <cell r="F647">
            <v>1192950</v>
          </cell>
          <cell r="G647">
            <v>1162950</v>
          </cell>
          <cell r="H647">
            <v>1132950</v>
          </cell>
          <cell r="I647">
            <v>1102950</v>
          </cell>
          <cell r="J647">
            <v>1072950</v>
          </cell>
          <cell r="K647">
            <v>1042950</v>
          </cell>
          <cell r="L647">
            <v>1012950</v>
          </cell>
          <cell r="M647">
            <v>982950</v>
          </cell>
        </row>
        <row r="648">
          <cell r="A648">
            <v>9860</v>
          </cell>
          <cell r="B648">
            <v>9880</v>
          </cell>
          <cell r="C648">
            <v>1491010</v>
          </cell>
          <cell r="D648">
            <v>1447260</v>
          </cell>
          <cell r="E648">
            <v>1227320</v>
          </cell>
          <cell r="F648">
            <v>1197320</v>
          </cell>
          <cell r="G648">
            <v>1167320</v>
          </cell>
          <cell r="H648">
            <v>1137320</v>
          </cell>
          <cell r="I648">
            <v>1107320</v>
          </cell>
          <cell r="J648">
            <v>1077320</v>
          </cell>
          <cell r="K648">
            <v>1047320</v>
          </cell>
          <cell r="L648">
            <v>1017320</v>
          </cell>
          <cell r="M648">
            <v>987320</v>
          </cell>
        </row>
        <row r="649">
          <cell r="A649">
            <v>9880</v>
          </cell>
          <cell r="B649">
            <v>9900</v>
          </cell>
          <cell r="C649">
            <v>1497800</v>
          </cell>
          <cell r="D649">
            <v>1454050</v>
          </cell>
          <cell r="E649">
            <v>1231690</v>
          </cell>
          <cell r="F649">
            <v>1201690</v>
          </cell>
          <cell r="G649">
            <v>1171690</v>
          </cell>
          <cell r="H649">
            <v>1141690</v>
          </cell>
          <cell r="I649">
            <v>1111690</v>
          </cell>
          <cell r="J649">
            <v>1081690</v>
          </cell>
          <cell r="K649">
            <v>1051690</v>
          </cell>
          <cell r="L649">
            <v>1021690</v>
          </cell>
          <cell r="M649">
            <v>991690</v>
          </cell>
        </row>
        <row r="650">
          <cell r="A650">
            <v>9900</v>
          </cell>
          <cell r="B650">
            <v>9920</v>
          </cell>
          <cell r="C650">
            <v>1504590</v>
          </cell>
          <cell r="D650">
            <v>1460840</v>
          </cell>
          <cell r="E650">
            <v>1236060</v>
          </cell>
          <cell r="F650">
            <v>1206060</v>
          </cell>
          <cell r="G650">
            <v>1176060</v>
          </cell>
          <cell r="H650">
            <v>1146060</v>
          </cell>
          <cell r="I650">
            <v>1116060</v>
          </cell>
          <cell r="J650">
            <v>1086060</v>
          </cell>
          <cell r="K650">
            <v>1056060</v>
          </cell>
          <cell r="L650">
            <v>1026060</v>
          </cell>
          <cell r="M650">
            <v>996060</v>
          </cell>
        </row>
        <row r="651">
          <cell r="A651">
            <v>9920</v>
          </cell>
          <cell r="B651">
            <v>9940</v>
          </cell>
          <cell r="C651">
            <v>1511380</v>
          </cell>
          <cell r="D651">
            <v>1467630</v>
          </cell>
          <cell r="E651">
            <v>1240420</v>
          </cell>
          <cell r="F651">
            <v>1210420</v>
          </cell>
          <cell r="G651">
            <v>1180420</v>
          </cell>
          <cell r="H651">
            <v>1150420</v>
          </cell>
          <cell r="I651">
            <v>1120420</v>
          </cell>
          <cell r="J651">
            <v>1090420</v>
          </cell>
          <cell r="K651">
            <v>1060420</v>
          </cell>
          <cell r="L651">
            <v>1030420</v>
          </cell>
          <cell r="M651">
            <v>1000420</v>
          </cell>
        </row>
        <row r="652">
          <cell r="A652">
            <v>9940</v>
          </cell>
          <cell r="B652">
            <v>9960</v>
          </cell>
          <cell r="C652">
            <v>1518170</v>
          </cell>
          <cell r="D652">
            <v>1474420</v>
          </cell>
          <cell r="E652">
            <v>1244790</v>
          </cell>
          <cell r="F652">
            <v>1214790</v>
          </cell>
          <cell r="G652">
            <v>1184790</v>
          </cell>
          <cell r="H652">
            <v>1154790</v>
          </cell>
          <cell r="I652">
            <v>1124790</v>
          </cell>
          <cell r="J652">
            <v>1094790</v>
          </cell>
          <cell r="K652">
            <v>1064790</v>
          </cell>
          <cell r="L652">
            <v>1034790</v>
          </cell>
          <cell r="M652">
            <v>1004790</v>
          </cell>
        </row>
        <row r="653">
          <cell r="A653">
            <v>9960</v>
          </cell>
          <cell r="B653">
            <v>9980</v>
          </cell>
          <cell r="C653">
            <v>1524960</v>
          </cell>
          <cell r="D653">
            <v>1481210</v>
          </cell>
          <cell r="E653">
            <v>1249160</v>
          </cell>
          <cell r="F653">
            <v>1219160</v>
          </cell>
          <cell r="G653">
            <v>1189160</v>
          </cell>
          <cell r="H653">
            <v>1159160</v>
          </cell>
          <cell r="I653">
            <v>1129160</v>
          </cell>
          <cell r="J653">
            <v>1099160</v>
          </cell>
          <cell r="K653">
            <v>1069160</v>
          </cell>
          <cell r="L653">
            <v>1039160</v>
          </cell>
          <cell r="M653">
            <v>1009160</v>
          </cell>
        </row>
        <row r="654">
          <cell r="A654">
            <v>9980</v>
          </cell>
          <cell r="B654">
            <v>10000</v>
          </cell>
          <cell r="C654">
            <v>1528350</v>
          </cell>
          <cell r="D654">
            <v>1484600</v>
          </cell>
          <cell r="E654">
            <v>1251340</v>
          </cell>
          <cell r="F654">
            <v>1221340</v>
          </cell>
          <cell r="G654">
            <v>1191340</v>
          </cell>
          <cell r="H654">
            <v>1161340</v>
          </cell>
          <cell r="I654">
            <v>1131340</v>
          </cell>
          <cell r="J654">
            <v>1101340</v>
          </cell>
          <cell r="K654">
            <v>1071340</v>
          </cell>
          <cell r="L654">
            <v>1041340</v>
          </cell>
          <cell r="M654">
            <v>1011340</v>
          </cell>
        </row>
        <row r="655">
          <cell r="A655">
            <v>10000</v>
          </cell>
          <cell r="C655">
            <v>1515380</v>
          </cell>
          <cell r="D655">
            <v>1471630</v>
          </cell>
          <cell r="E655">
            <v>1214450</v>
          </cell>
          <cell r="F655">
            <v>1184450</v>
          </cell>
          <cell r="G655">
            <v>1154450</v>
          </cell>
          <cell r="H655">
            <v>1124450</v>
          </cell>
          <cell r="I655">
            <v>1094450</v>
          </cell>
          <cell r="J655">
            <v>1064450</v>
          </cell>
          <cell r="K655">
            <v>1034450</v>
          </cell>
          <cell r="L655">
            <v>1004450</v>
          </cell>
          <cell r="M655">
            <v>974450</v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P35"/>
  <sheetViews>
    <sheetView workbookViewId="0">
      <selection activeCell="P19" sqref="P19"/>
    </sheetView>
  </sheetViews>
  <sheetFormatPr defaultRowHeight="16.5"/>
  <cols>
    <col min="1" max="1" width="5.375" style="523" customWidth="1"/>
    <col min="2" max="2" width="18.125" style="523" customWidth="1"/>
    <col min="3" max="3" width="5.5" style="523" customWidth="1"/>
    <col min="4" max="5" width="9" style="523"/>
    <col min="6" max="6" width="4.375" style="523" customWidth="1"/>
    <col min="7" max="7" width="9.625" style="523" customWidth="1"/>
    <col min="8" max="8" width="9.125" style="523" customWidth="1"/>
    <col min="9" max="9" width="3.875" style="523" customWidth="1"/>
    <col min="10" max="10" width="12.125" style="523" customWidth="1"/>
    <col min="11" max="13" width="9" style="523"/>
    <col min="14" max="14" width="5.375" style="523" customWidth="1"/>
    <col min="15" max="16384" width="9" style="523"/>
  </cols>
  <sheetData>
    <row r="1" spans="1:14" ht="26.25">
      <c r="A1" s="529"/>
      <c r="B1" s="693" t="s">
        <v>326</v>
      </c>
      <c r="C1" s="693"/>
      <c r="D1" s="693"/>
      <c r="E1" s="693"/>
      <c r="F1" s="693"/>
      <c r="G1" s="693"/>
      <c r="H1" s="693"/>
      <c r="I1" s="693"/>
      <c r="J1" s="693"/>
      <c r="K1" s="524"/>
      <c r="L1" s="524"/>
      <c r="M1" s="525"/>
      <c r="N1" s="525"/>
    </row>
    <row r="2" spans="1:14" ht="5.25" customHeight="1">
      <c r="A2" s="529"/>
      <c r="B2" s="525"/>
      <c r="C2" s="525"/>
      <c r="D2" s="525"/>
      <c r="E2" s="525"/>
      <c r="F2" s="525"/>
      <c r="G2" s="525"/>
      <c r="H2" s="525"/>
      <c r="I2" s="525"/>
      <c r="J2" s="525"/>
      <c r="K2" s="525"/>
      <c r="L2" s="525"/>
      <c r="M2" s="525"/>
      <c r="N2" s="525"/>
    </row>
    <row r="3" spans="1:14">
      <c r="A3" s="529"/>
      <c r="B3" s="526" t="s">
        <v>316</v>
      </c>
      <c r="C3" s="526"/>
      <c r="D3" s="527"/>
      <c r="E3" s="527"/>
      <c r="F3" s="527"/>
      <c r="G3" s="527"/>
      <c r="H3" s="527"/>
      <c r="I3" s="527"/>
      <c r="J3" s="527"/>
      <c r="K3" s="527"/>
      <c r="L3" s="527"/>
      <c r="M3" s="527"/>
      <c r="N3" s="525"/>
    </row>
    <row r="4" spans="1:14" ht="16.5" customHeight="1">
      <c r="A4" s="529"/>
      <c r="B4" s="688" t="str">
        <f>총괄표!A1</f>
        <v>광산데이케어센터</v>
      </c>
      <c r="C4" s="688" t="s">
        <v>482</v>
      </c>
      <c r="D4" s="688"/>
      <c r="E4" s="688"/>
      <c r="F4" s="699">
        <f>세입!V6</f>
        <v>414070350</v>
      </c>
      <c r="G4" s="699"/>
      <c r="H4" s="688" t="s">
        <v>480</v>
      </c>
      <c r="I4" s="688"/>
      <c r="J4" s="689">
        <f>세출!V6</f>
        <v>414070350</v>
      </c>
      <c r="K4" s="688" t="s">
        <v>481</v>
      </c>
      <c r="L4" s="688"/>
      <c r="M4" s="688"/>
      <c r="N4" s="530"/>
    </row>
    <row r="5" spans="1:14" ht="9.9499999999999993" customHeight="1">
      <c r="A5" s="529"/>
      <c r="B5" s="527"/>
      <c r="C5" s="527"/>
      <c r="D5" s="527"/>
      <c r="E5" s="527"/>
      <c r="F5" s="527"/>
      <c r="G5" s="527"/>
      <c r="H5" s="527"/>
      <c r="I5" s="527"/>
      <c r="J5" s="527"/>
      <c r="K5" s="527"/>
      <c r="L5" s="527"/>
      <c r="M5" s="527"/>
      <c r="N5" s="525"/>
    </row>
    <row r="6" spans="1:14">
      <c r="A6" s="529"/>
      <c r="B6" s="526" t="s">
        <v>317</v>
      </c>
      <c r="C6" s="526"/>
      <c r="D6" s="527"/>
      <c r="E6" s="527"/>
      <c r="F6" s="527"/>
      <c r="G6" s="527"/>
      <c r="H6" s="527"/>
      <c r="I6" s="527"/>
      <c r="J6" s="527"/>
      <c r="K6" s="527"/>
      <c r="L6" s="527"/>
      <c r="M6" s="527"/>
      <c r="N6" s="525"/>
    </row>
    <row r="7" spans="1:14" ht="20.100000000000001" customHeight="1">
      <c r="A7" s="529"/>
      <c r="B7" s="694" t="s">
        <v>336</v>
      </c>
      <c r="C7" s="694"/>
      <c r="D7" s="694"/>
      <c r="E7" s="694"/>
      <c r="F7" s="694"/>
      <c r="G7" s="694"/>
      <c r="H7" s="694"/>
      <c r="I7" s="694"/>
      <c r="J7" s="694"/>
      <c r="K7" s="694"/>
      <c r="L7" s="694"/>
      <c r="M7" s="694"/>
      <c r="N7" s="531"/>
    </row>
    <row r="8" spans="1:14" ht="7.5" customHeight="1">
      <c r="A8" s="529"/>
      <c r="B8" s="528"/>
      <c r="C8" s="686"/>
      <c r="D8" s="528"/>
      <c r="E8" s="528"/>
      <c r="F8" s="528"/>
      <c r="G8" s="528"/>
      <c r="H8" s="528"/>
      <c r="I8" s="528"/>
      <c r="J8" s="528"/>
      <c r="K8" s="528"/>
      <c r="L8" s="528"/>
      <c r="M8" s="528"/>
      <c r="N8" s="531"/>
    </row>
    <row r="9" spans="1:14" ht="15" customHeight="1">
      <c r="A9" s="529"/>
      <c r="B9" s="528"/>
      <c r="C9" s="686"/>
      <c r="D9" s="696" t="s">
        <v>331</v>
      </c>
      <c r="E9" s="697"/>
      <c r="F9" s="698">
        <f>세입!W7</f>
        <v>72911550</v>
      </c>
      <c r="G9" s="698"/>
      <c r="H9" s="698"/>
      <c r="I9" s="528"/>
      <c r="J9" s="528"/>
      <c r="K9" s="528"/>
      <c r="L9" s="528"/>
      <c r="M9" s="528"/>
      <c r="N9" s="531"/>
    </row>
    <row r="10" spans="1:14" ht="15" customHeight="1">
      <c r="A10" s="529"/>
      <c r="B10" s="528"/>
      <c r="C10" s="686"/>
      <c r="D10" s="696" t="s">
        <v>332</v>
      </c>
      <c r="E10" s="697"/>
      <c r="F10" s="698">
        <f>세입!W29</f>
        <v>0</v>
      </c>
      <c r="G10" s="698"/>
      <c r="H10" s="698"/>
      <c r="I10" s="528"/>
      <c r="J10" s="528"/>
      <c r="K10" s="528"/>
      <c r="L10" s="528"/>
      <c r="M10" s="528"/>
      <c r="N10" s="531"/>
    </row>
    <row r="11" spans="1:14" ht="15" customHeight="1">
      <c r="A11" s="529"/>
      <c r="B11" s="528"/>
      <c r="C11" s="686"/>
      <c r="D11" s="696" t="s">
        <v>333</v>
      </c>
      <c r="E11" s="697"/>
      <c r="F11" s="698">
        <f>세입!W37</f>
        <v>0</v>
      </c>
      <c r="G11" s="698"/>
      <c r="H11" s="698"/>
      <c r="I11" s="528"/>
      <c r="J11" s="528"/>
      <c r="K11" s="528"/>
      <c r="L11" s="528"/>
      <c r="M11" s="528"/>
      <c r="N11" s="531"/>
    </row>
    <row r="12" spans="1:14" ht="15" customHeight="1">
      <c r="A12" s="529"/>
      <c r="B12" s="528"/>
      <c r="C12" s="686"/>
      <c r="D12" s="696" t="s">
        <v>334</v>
      </c>
      <c r="E12" s="697"/>
      <c r="F12" s="698">
        <f>세입!W41</f>
        <v>305758800</v>
      </c>
      <c r="G12" s="698"/>
      <c r="H12" s="698"/>
      <c r="I12" s="528"/>
      <c r="J12" s="528"/>
      <c r="K12" s="528"/>
      <c r="L12" s="528"/>
      <c r="M12" s="528"/>
      <c r="N12" s="531"/>
    </row>
    <row r="13" spans="1:14" ht="15" customHeight="1">
      <c r="A13" s="529"/>
      <c r="B13" s="528"/>
      <c r="C13" s="686"/>
      <c r="D13" s="696" t="s">
        <v>335</v>
      </c>
      <c r="E13" s="697"/>
      <c r="F13" s="698">
        <f>세입!W46+세입!W50+세입!W56+세입!W61+세입!W67</f>
        <v>35400000</v>
      </c>
      <c r="G13" s="698"/>
      <c r="H13" s="698"/>
      <c r="I13" s="528"/>
      <c r="J13" s="528"/>
      <c r="K13" s="528"/>
      <c r="L13" s="528"/>
      <c r="M13" s="528"/>
      <c r="N13" s="531"/>
    </row>
    <row r="14" spans="1:14" ht="9" customHeight="1">
      <c r="A14" s="529"/>
      <c r="B14" s="528"/>
      <c r="C14" s="686"/>
      <c r="D14" s="695"/>
      <c r="E14" s="695"/>
      <c r="F14" s="528"/>
      <c r="G14" s="528"/>
      <c r="H14" s="528"/>
      <c r="I14" s="528"/>
      <c r="J14" s="528"/>
      <c r="K14" s="528"/>
      <c r="L14" s="528"/>
      <c r="M14" s="528"/>
      <c r="N14" s="531"/>
    </row>
    <row r="15" spans="1:14" ht="20.100000000000001" customHeight="1">
      <c r="A15" s="529"/>
      <c r="B15" s="528" t="s">
        <v>337</v>
      </c>
      <c r="C15" s="686"/>
      <c r="D15" s="528"/>
      <c r="E15" s="528"/>
      <c r="F15" s="528"/>
      <c r="G15" s="528"/>
      <c r="H15" s="528"/>
      <c r="I15" s="528"/>
      <c r="J15" s="528"/>
      <c r="K15" s="528"/>
      <c r="L15" s="528"/>
      <c r="M15" s="528"/>
      <c r="N15" s="531"/>
    </row>
    <row r="16" spans="1:14" ht="7.5" customHeight="1">
      <c r="A16" s="529"/>
      <c r="B16" s="528"/>
      <c r="C16" s="686"/>
      <c r="D16" s="528"/>
      <c r="E16" s="528"/>
      <c r="F16" s="528"/>
      <c r="G16" s="528"/>
      <c r="H16" s="528"/>
      <c r="I16" s="528"/>
      <c r="J16" s="528"/>
      <c r="K16" s="528"/>
      <c r="L16" s="528"/>
      <c r="M16" s="528"/>
      <c r="N16" s="531"/>
    </row>
    <row r="17" spans="1:16" ht="15" customHeight="1">
      <c r="A17" s="529"/>
      <c r="B17" s="528"/>
      <c r="C17" s="686"/>
      <c r="D17" s="696" t="s">
        <v>338</v>
      </c>
      <c r="E17" s="697"/>
      <c r="F17" s="700">
        <f>세출!W7</f>
        <v>327370350</v>
      </c>
      <c r="G17" s="701"/>
      <c r="H17" s="702"/>
      <c r="I17" s="528"/>
      <c r="J17" s="528"/>
      <c r="K17" s="528"/>
      <c r="L17" s="528"/>
      <c r="M17" s="528"/>
      <c r="N17" s="531"/>
    </row>
    <row r="18" spans="1:16" ht="15" customHeight="1">
      <c r="A18" s="529"/>
      <c r="B18" s="528"/>
      <c r="C18" s="686"/>
      <c r="D18" s="696" t="s">
        <v>339</v>
      </c>
      <c r="E18" s="697"/>
      <c r="F18" s="700">
        <f>세출!W68</f>
        <v>17800000</v>
      </c>
      <c r="G18" s="701"/>
      <c r="H18" s="702"/>
      <c r="I18" s="528"/>
      <c r="J18" s="528"/>
      <c r="K18" s="528"/>
      <c r="L18" s="528"/>
      <c r="M18" s="528"/>
      <c r="N18" s="531"/>
    </row>
    <row r="19" spans="1:16" ht="15" customHeight="1">
      <c r="A19" s="529"/>
      <c r="B19" s="528"/>
      <c r="C19" s="686"/>
      <c r="D19" s="696" t="s">
        <v>340</v>
      </c>
      <c r="E19" s="697"/>
      <c r="F19" s="700">
        <f>세출!W80</f>
        <v>47700000</v>
      </c>
      <c r="G19" s="701"/>
      <c r="H19" s="702"/>
      <c r="I19" s="528"/>
      <c r="J19" s="528"/>
      <c r="K19" s="528"/>
      <c r="L19" s="528"/>
      <c r="M19" s="528"/>
      <c r="N19" s="531"/>
      <c r="P19" s="688"/>
    </row>
    <row r="20" spans="1:16" ht="15" customHeight="1">
      <c r="A20" s="529"/>
      <c r="B20" s="528"/>
      <c r="C20" s="686"/>
      <c r="D20" s="696" t="s">
        <v>341</v>
      </c>
      <c r="E20" s="697"/>
      <c r="F20" s="700">
        <f>세출!W102+세출!W106+세출!W109+세출!W113+세출!W116+세출!W120+세출!W124</f>
        <v>21200000</v>
      </c>
      <c r="G20" s="701"/>
      <c r="H20" s="702"/>
      <c r="I20" s="528"/>
      <c r="J20" s="528"/>
      <c r="K20" s="528"/>
      <c r="L20" s="528"/>
      <c r="M20" s="528"/>
      <c r="N20" s="531"/>
    </row>
    <row r="21" spans="1:16" ht="9.9499999999999993" customHeight="1">
      <c r="A21" s="529"/>
      <c r="B21" s="527"/>
      <c r="C21" s="527"/>
      <c r="D21" s="527"/>
      <c r="E21" s="527"/>
      <c r="F21" s="527"/>
      <c r="G21" s="527"/>
      <c r="H21" s="527"/>
      <c r="I21" s="527"/>
      <c r="J21" s="527"/>
      <c r="K21" s="527"/>
      <c r="L21" s="527"/>
      <c r="M21" s="527"/>
      <c r="N21" s="525"/>
    </row>
    <row r="22" spans="1:16">
      <c r="A22" s="529"/>
      <c r="B22" s="526" t="s">
        <v>318</v>
      </c>
      <c r="C22" s="526"/>
      <c r="D22" s="527"/>
      <c r="E22" s="527"/>
      <c r="F22" s="527"/>
      <c r="G22" s="527"/>
      <c r="H22" s="527"/>
      <c r="I22" s="527"/>
      <c r="J22" s="527"/>
      <c r="K22" s="527"/>
      <c r="L22" s="527"/>
      <c r="M22" s="527"/>
      <c r="N22" s="525"/>
    </row>
    <row r="23" spans="1:16" ht="36.75" customHeight="1">
      <c r="A23" s="529"/>
      <c r="B23" s="692" t="s">
        <v>319</v>
      </c>
      <c r="C23" s="692"/>
      <c r="D23" s="692"/>
      <c r="E23" s="692"/>
      <c r="F23" s="692"/>
      <c r="G23" s="692"/>
      <c r="H23" s="692"/>
      <c r="I23" s="692"/>
      <c r="J23" s="692"/>
      <c r="K23" s="692"/>
      <c r="L23" s="692"/>
      <c r="M23" s="692"/>
      <c r="N23" s="530"/>
    </row>
    <row r="24" spans="1:16" ht="9.9499999999999993" customHeight="1">
      <c r="A24" s="529"/>
      <c r="B24" s="527"/>
      <c r="C24" s="527"/>
      <c r="D24" s="527"/>
      <c r="E24" s="527"/>
      <c r="F24" s="527"/>
      <c r="G24" s="527"/>
      <c r="H24" s="527"/>
      <c r="I24" s="527"/>
      <c r="J24" s="527"/>
      <c r="K24" s="527"/>
      <c r="L24" s="527"/>
      <c r="M24" s="527"/>
      <c r="N24" s="525"/>
    </row>
    <row r="25" spans="1:16">
      <c r="A25" s="529"/>
      <c r="B25" s="526" t="s">
        <v>320</v>
      </c>
      <c r="C25" s="526"/>
      <c r="D25" s="527"/>
      <c r="E25" s="527"/>
      <c r="F25" s="527"/>
      <c r="G25" s="527"/>
      <c r="H25" s="527"/>
      <c r="I25" s="527"/>
      <c r="J25" s="527"/>
      <c r="K25" s="527"/>
      <c r="L25" s="527"/>
      <c r="M25" s="527"/>
      <c r="N25" s="525"/>
    </row>
    <row r="26" spans="1:16">
      <c r="A26" s="529"/>
      <c r="B26" s="692" t="s">
        <v>321</v>
      </c>
      <c r="C26" s="692"/>
      <c r="D26" s="692"/>
      <c r="E26" s="692"/>
      <c r="F26" s="692"/>
      <c r="G26" s="692"/>
      <c r="H26" s="692"/>
      <c r="I26" s="692"/>
      <c r="J26" s="692"/>
      <c r="K26" s="692"/>
      <c r="L26" s="692"/>
      <c r="M26" s="692"/>
      <c r="N26" s="530"/>
    </row>
    <row r="27" spans="1:16" ht="9.9499999999999993" customHeight="1">
      <c r="A27" s="529"/>
      <c r="B27" s="527"/>
      <c r="C27" s="527"/>
      <c r="D27" s="527"/>
      <c r="E27" s="527"/>
      <c r="F27" s="527"/>
      <c r="G27" s="527"/>
      <c r="H27" s="527"/>
      <c r="I27" s="527"/>
      <c r="J27" s="527"/>
      <c r="K27" s="527"/>
      <c r="L27" s="527"/>
      <c r="M27" s="527"/>
      <c r="N27" s="525"/>
    </row>
    <row r="28" spans="1:16">
      <c r="A28" s="529"/>
      <c r="B28" s="526" t="s">
        <v>322</v>
      </c>
      <c r="C28" s="526"/>
      <c r="D28" s="527"/>
      <c r="E28" s="527"/>
      <c r="F28" s="527"/>
      <c r="G28" s="527"/>
      <c r="H28" s="527"/>
      <c r="I28" s="527"/>
      <c r="J28" s="527"/>
      <c r="K28" s="527"/>
      <c r="L28" s="527"/>
      <c r="M28" s="527"/>
      <c r="N28" s="525"/>
    </row>
    <row r="29" spans="1:16">
      <c r="A29" s="529"/>
      <c r="B29" s="692" t="s">
        <v>323</v>
      </c>
      <c r="C29" s="692"/>
      <c r="D29" s="692"/>
      <c r="E29" s="692"/>
      <c r="F29" s="692"/>
      <c r="G29" s="692"/>
      <c r="H29" s="692"/>
      <c r="I29" s="692"/>
      <c r="J29" s="692"/>
      <c r="K29" s="692"/>
      <c r="L29" s="692"/>
      <c r="M29" s="692"/>
      <c r="N29" s="530"/>
    </row>
    <row r="30" spans="1:16" ht="9.9499999999999993" customHeight="1">
      <c r="A30" s="529"/>
      <c r="B30" s="527"/>
      <c r="C30" s="527"/>
      <c r="D30" s="527"/>
      <c r="E30" s="527"/>
      <c r="F30" s="527"/>
      <c r="G30" s="527"/>
      <c r="H30" s="527"/>
      <c r="I30" s="527"/>
      <c r="J30" s="527"/>
      <c r="K30" s="527"/>
      <c r="L30" s="527"/>
      <c r="M30" s="527"/>
      <c r="N30" s="525"/>
    </row>
    <row r="31" spans="1:16">
      <c r="A31" s="529"/>
      <c r="B31" s="526" t="s">
        <v>324</v>
      </c>
      <c r="C31" s="526"/>
      <c r="D31" s="527"/>
      <c r="E31" s="527"/>
      <c r="F31" s="527"/>
      <c r="G31" s="527"/>
      <c r="H31" s="527"/>
      <c r="I31" s="527"/>
      <c r="J31" s="527"/>
      <c r="K31" s="527"/>
      <c r="L31" s="527"/>
      <c r="M31" s="527"/>
      <c r="N31" s="525"/>
    </row>
    <row r="32" spans="1:16">
      <c r="A32" s="529"/>
      <c r="B32" s="692" t="s">
        <v>325</v>
      </c>
      <c r="C32" s="692"/>
      <c r="D32" s="692"/>
      <c r="E32" s="692"/>
      <c r="F32" s="692"/>
      <c r="G32" s="692"/>
      <c r="H32" s="692"/>
      <c r="I32" s="692"/>
      <c r="J32" s="692"/>
      <c r="K32" s="692"/>
      <c r="L32" s="692"/>
      <c r="M32" s="692"/>
      <c r="N32" s="530"/>
    </row>
    <row r="33" spans="1:14" ht="9.9499999999999993" customHeight="1">
      <c r="A33" s="529"/>
      <c r="B33" s="527"/>
      <c r="C33" s="527"/>
      <c r="D33" s="527"/>
      <c r="E33" s="527"/>
      <c r="F33" s="527"/>
      <c r="G33" s="527"/>
      <c r="H33" s="527"/>
      <c r="I33" s="527"/>
      <c r="J33" s="527"/>
      <c r="K33" s="527"/>
      <c r="L33" s="527"/>
      <c r="M33" s="527"/>
      <c r="N33" s="525"/>
    </row>
    <row r="34" spans="1:14" ht="9.9499999999999993" customHeight="1">
      <c r="A34" s="529"/>
      <c r="B34" s="527"/>
      <c r="C34" s="527"/>
      <c r="D34" s="527"/>
      <c r="E34" s="527"/>
      <c r="F34" s="527"/>
      <c r="G34" s="527"/>
      <c r="H34" s="527"/>
      <c r="I34" s="527"/>
      <c r="J34" s="527"/>
      <c r="K34" s="527"/>
      <c r="L34" s="527"/>
      <c r="M34" s="527"/>
      <c r="N34" s="525"/>
    </row>
    <row r="35" spans="1:14">
      <c r="A35" s="529"/>
      <c r="B35" s="529"/>
      <c r="C35" s="529"/>
      <c r="D35" s="529"/>
      <c r="E35" s="529"/>
      <c r="F35" s="529"/>
      <c r="G35" s="529"/>
      <c r="H35" s="529"/>
      <c r="I35" s="529"/>
      <c r="J35" s="529"/>
      <c r="K35" s="529"/>
      <c r="L35" s="529"/>
      <c r="M35" s="529"/>
      <c r="N35" s="529"/>
    </row>
  </sheetData>
  <mergeCells count="26">
    <mergeCell ref="F9:H9"/>
    <mergeCell ref="F20:H20"/>
    <mergeCell ref="F19:H19"/>
    <mergeCell ref="F18:H18"/>
    <mergeCell ref="F17:H17"/>
    <mergeCell ref="D20:E20"/>
    <mergeCell ref="D19:E19"/>
    <mergeCell ref="D18:E18"/>
    <mergeCell ref="D17:E17"/>
    <mergeCell ref="F11:H11"/>
    <mergeCell ref="B32:M32"/>
    <mergeCell ref="B1:J1"/>
    <mergeCell ref="B7:M7"/>
    <mergeCell ref="B23:M23"/>
    <mergeCell ref="B26:M26"/>
    <mergeCell ref="B29:M29"/>
    <mergeCell ref="D14:E14"/>
    <mergeCell ref="D13:E13"/>
    <mergeCell ref="D12:E12"/>
    <mergeCell ref="D11:E11"/>
    <mergeCell ref="D10:E10"/>
    <mergeCell ref="D9:E9"/>
    <mergeCell ref="F13:H13"/>
    <mergeCell ref="F12:H12"/>
    <mergeCell ref="F10:H10"/>
    <mergeCell ref="F4:G4"/>
  </mergeCells>
  <phoneticPr fontId="3" type="noConversion"/>
  <printOptions horizontalCentered="1" verticalCentered="1"/>
  <pageMargins left="0.98425196850393704" right="0.98425196850393704" top="0.59055118110236227" bottom="0.78740157480314965" header="0.31496062992125984" footer="0.31496062992125984"/>
  <pageSetup paperSize="9" firstPageNumber="58" orientation="landscape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P52"/>
  <sheetViews>
    <sheetView zoomScaleNormal="100" zoomScaleSheetLayoutView="130" workbookViewId="0">
      <selection activeCell="Q17" sqref="Q17"/>
    </sheetView>
  </sheetViews>
  <sheetFormatPr defaultRowHeight="16.5"/>
  <cols>
    <col min="1" max="1" width="10.625" style="343" customWidth="1"/>
    <col min="2" max="2" width="10.625" style="344" customWidth="1"/>
    <col min="3" max="3" width="15.625" style="344" customWidth="1"/>
    <col min="4" max="5" width="12.125" style="29" customWidth="1"/>
    <col min="6" max="6" width="11" style="29" customWidth="1"/>
    <col min="7" max="7" width="9.875" style="29" customWidth="1"/>
    <col min="8" max="9" width="10.625" style="339" customWidth="1"/>
    <col min="10" max="10" width="15.625" style="339" customWidth="1"/>
    <col min="11" max="12" width="12.125" style="29" customWidth="1"/>
    <col min="13" max="13" width="11" style="29" customWidth="1"/>
    <col min="14" max="14" width="9.875" style="29" customWidth="1"/>
    <col min="15" max="16384" width="9" style="29"/>
  </cols>
  <sheetData>
    <row r="1" spans="1:16" ht="30" customHeight="1">
      <c r="A1" s="734" t="s">
        <v>483</v>
      </c>
      <c r="B1" s="734"/>
      <c r="C1" s="734"/>
      <c r="D1" s="734"/>
      <c r="E1" s="734"/>
      <c r="F1" s="734"/>
      <c r="G1" s="734"/>
      <c r="H1" s="734"/>
      <c r="I1" s="734"/>
      <c r="J1" s="734"/>
      <c r="K1" s="734"/>
      <c r="L1" s="734"/>
      <c r="M1" s="734"/>
      <c r="N1" s="734"/>
    </row>
    <row r="2" spans="1:16" ht="30" customHeight="1">
      <c r="A2" s="734" t="s">
        <v>263</v>
      </c>
      <c r="B2" s="734"/>
      <c r="C2" s="734"/>
      <c r="D2" s="734"/>
      <c r="E2" s="734"/>
      <c r="F2" s="734"/>
      <c r="G2" s="734"/>
      <c r="H2" s="734"/>
      <c r="I2" s="734"/>
      <c r="J2" s="734"/>
      <c r="K2" s="734"/>
      <c r="L2" s="734"/>
      <c r="M2" s="734"/>
      <c r="N2" s="734"/>
    </row>
    <row r="3" spans="1:16" ht="17.25" thickBot="1">
      <c r="A3" s="341"/>
      <c r="B3" s="342"/>
      <c r="C3" s="342"/>
      <c r="D3" s="30"/>
      <c r="E3" s="30"/>
      <c r="F3" s="30"/>
      <c r="G3" s="30"/>
      <c r="H3" s="340"/>
      <c r="I3" s="338"/>
      <c r="J3" s="338"/>
      <c r="K3" s="30"/>
      <c r="L3" s="30"/>
      <c r="M3" s="735" t="s">
        <v>8</v>
      </c>
      <c r="N3" s="735"/>
    </row>
    <row r="4" spans="1:16" ht="24.75" customHeight="1">
      <c r="A4" s="736" t="s">
        <v>9</v>
      </c>
      <c r="B4" s="737"/>
      <c r="C4" s="737"/>
      <c r="D4" s="737"/>
      <c r="E4" s="737"/>
      <c r="F4" s="737"/>
      <c r="G4" s="737"/>
      <c r="H4" s="736" t="s">
        <v>10</v>
      </c>
      <c r="I4" s="737"/>
      <c r="J4" s="737"/>
      <c r="K4" s="737"/>
      <c r="L4" s="737"/>
      <c r="M4" s="737"/>
      <c r="N4" s="738"/>
    </row>
    <row r="5" spans="1:16" ht="24.95" customHeight="1">
      <c r="A5" s="739" t="s">
        <v>11</v>
      </c>
      <c r="B5" s="728" t="s">
        <v>12</v>
      </c>
      <c r="C5" s="742" t="s">
        <v>189</v>
      </c>
      <c r="D5" s="729" t="s">
        <v>103</v>
      </c>
      <c r="E5" s="729" t="s">
        <v>102</v>
      </c>
      <c r="F5" s="728" t="s">
        <v>13</v>
      </c>
      <c r="G5" s="740"/>
      <c r="H5" s="741" t="s">
        <v>11</v>
      </c>
      <c r="I5" s="728" t="s">
        <v>12</v>
      </c>
      <c r="J5" s="742" t="s">
        <v>189</v>
      </c>
      <c r="K5" s="729" t="str">
        <f>D5</f>
        <v>17년도                  예산액                  (A)</v>
      </c>
      <c r="L5" s="729" t="str">
        <f>E5</f>
        <v>18년도            예산액              (B)</v>
      </c>
      <c r="M5" s="728" t="s">
        <v>14</v>
      </c>
      <c r="N5" s="733"/>
    </row>
    <row r="6" spans="1:16" ht="24.95" customHeight="1">
      <c r="A6" s="739"/>
      <c r="B6" s="728"/>
      <c r="C6" s="743"/>
      <c r="D6" s="729"/>
      <c r="E6" s="729"/>
      <c r="F6" s="534" t="s">
        <v>15</v>
      </c>
      <c r="G6" s="536" t="s">
        <v>16</v>
      </c>
      <c r="H6" s="741"/>
      <c r="I6" s="728"/>
      <c r="J6" s="743"/>
      <c r="K6" s="729"/>
      <c r="L6" s="729"/>
      <c r="M6" s="534" t="s">
        <v>15</v>
      </c>
      <c r="N6" s="535" t="s">
        <v>16</v>
      </c>
    </row>
    <row r="7" spans="1:16" ht="30" customHeight="1">
      <c r="A7" s="730" t="s">
        <v>17</v>
      </c>
      <c r="B7" s="731"/>
      <c r="C7" s="732"/>
      <c r="D7" s="332">
        <f>SUM(D8:D38)</f>
        <v>0</v>
      </c>
      <c r="E7" s="332">
        <f>SUM(E8:E38)</f>
        <v>414070350</v>
      </c>
      <c r="F7" s="333">
        <f>E7-D7</f>
        <v>414070350</v>
      </c>
      <c r="G7" s="388">
        <f>IF(D7+E7=0,0,IF(D7=0,100,F7/D7%))</f>
        <v>100</v>
      </c>
      <c r="H7" s="725" t="s">
        <v>18</v>
      </c>
      <c r="I7" s="726"/>
      <c r="J7" s="727"/>
      <c r="K7" s="332">
        <f>SUM(K8:K49)</f>
        <v>0</v>
      </c>
      <c r="L7" s="332">
        <f>SUM(L8:L49)</f>
        <v>414070350</v>
      </c>
      <c r="M7" s="335">
        <f>L7-K7</f>
        <v>414070350</v>
      </c>
      <c r="N7" s="334">
        <f>IF(K7+L7=0,0,IF(K7=0,100,M7/K7%))</f>
        <v>100</v>
      </c>
      <c r="P7" s="31"/>
    </row>
    <row r="8" spans="1:16" ht="20.100000000000001" customHeight="1">
      <c r="A8" s="722" t="s">
        <v>205</v>
      </c>
      <c r="B8" s="713" t="s">
        <v>190</v>
      </c>
      <c r="C8" s="336" t="s">
        <v>190</v>
      </c>
      <c r="D8" s="32">
        <f>세입!D9</f>
        <v>0</v>
      </c>
      <c r="E8" s="32">
        <f>세입!E9</f>
        <v>0</v>
      </c>
      <c r="F8" s="384">
        <f t="shared" ref="F8:F23" si="0">E8-D8</f>
        <v>0</v>
      </c>
      <c r="G8" s="389">
        <f t="shared" ref="G8:G23" si="1">IF(D8+E8=0,0,IF(D8=0,100,F8/D8%))</f>
        <v>0</v>
      </c>
      <c r="H8" s="719" t="s">
        <v>225</v>
      </c>
      <c r="I8" s="713" t="s">
        <v>226</v>
      </c>
      <c r="J8" s="337" t="s">
        <v>411</v>
      </c>
      <c r="K8" s="32">
        <f>세출!D9</f>
        <v>0</v>
      </c>
      <c r="L8" s="32">
        <f>세출!E9</f>
        <v>178640000</v>
      </c>
      <c r="M8" s="349">
        <f t="shared" ref="M8:M21" si="2">L8-K8</f>
        <v>178640000</v>
      </c>
      <c r="N8" s="350">
        <f t="shared" ref="N8:N21" si="3">IF(K8+L8=0,0,IF(K8=0,100,M8/K8%))</f>
        <v>100</v>
      </c>
    </row>
    <row r="9" spans="1:16" ht="20.100000000000001" customHeight="1">
      <c r="A9" s="723"/>
      <c r="B9" s="715"/>
      <c r="C9" s="336" t="s">
        <v>191</v>
      </c>
      <c r="D9" s="32">
        <f>세입!D10</f>
        <v>0</v>
      </c>
      <c r="E9" s="32">
        <f>세입!E10</f>
        <v>40511550</v>
      </c>
      <c r="F9" s="384">
        <f t="shared" si="0"/>
        <v>40511550</v>
      </c>
      <c r="G9" s="389">
        <f t="shared" si="1"/>
        <v>100</v>
      </c>
      <c r="H9" s="720"/>
      <c r="I9" s="715"/>
      <c r="J9" s="337" t="s">
        <v>412</v>
      </c>
      <c r="K9" s="32">
        <f>세출!D12</f>
        <v>0</v>
      </c>
      <c r="L9" s="32">
        <f>세출!E12</f>
        <v>16188640</v>
      </c>
      <c r="M9" s="349">
        <f t="shared" si="2"/>
        <v>16188640</v>
      </c>
      <c r="N9" s="350">
        <f t="shared" si="3"/>
        <v>100</v>
      </c>
    </row>
    <row r="10" spans="1:16" ht="20.100000000000001" customHeight="1">
      <c r="A10" s="723"/>
      <c r="B10" s="715"/>
      <c r="C10" s="336" t="s">
        <v>192</v>
      </c>
      <c r="D10" s="32">
        <f>세입!D17</f>
        <v>0</v>
      </c>
      <c r="E10" s="32">
        <f>세입!E17</f>
        <v>24300000</v>
      </c>
      <c r="F10" s="384">
        <f t="shared" si="0"/>
        <v>24300000</v>
      </c>
      <c r="G10" s="389">
        <f t="shared" si="1"/>
        <v>100</v>
      </c>
      <c r="H10" s="720"/>
      <c r="I10" s="715"/>
      <c r="J10" s="337" t="s">
        <v>227</v>
      </c>
      <c r="K10" s="32">
        <f>세출!D15</f>
        <v>0</v>
      </c>
      <c r="L10" s="32">
        <f>세출!E15</f>
        <v>0</v>
      </c>
      <c r="M10" s="349">
        <f t="shared" si="2"/>
        <v>0</v>
      </c>
      <c r="N10" s="350">
        <f t="shared" si="3"/>
        <v>0</v>
      </c>
    </row>
    <row r="11" spans="1:16" ht="20.100000000000001" customHeight="1">
      <c r="A11" s="723"/>
      <c r="B11" s="715"/>
      <c r="C11" s="336" t="s">
        <v>193</v>
      </c>
      <c r="D11" s="32">
        <f>세입!D18</f>
        <v>0</v>
      </c>
      <c r="E11" s="32">
        <f>세입!E18</f>
        <v>0</v>
      </c>
      <c r="F11" s="384">
        <f t="shared" si="0"/>
        <v>0</v>
      </c>
      <c r="G11" s="389">
        <f t="shared" si="1"/>
        <v>0</v>
      </c>
      <c r="H11" s="720"/>
      <c r="I11" s="715"/>
      <c r="J11" s="337" t="s">
        <v>413</v>
      </c>
      <c r="K11" s="32">
        <f>세출!D18</f>
        <v>0</v>
      </c>
      <c r="L11" s="32">
        <f>세출!E18</f>
        <v>16235719</v>
      </c>
      <c r="M11" s="349">
        <f t="shared" si="2"/>
        <v>16235719</v>
      </c>
      <c r="N11" s="350">
        <f t="shared" si="3"/>
        <v>100</v>
      </c>
    </row>
    <row r="12" spans="1:16" ht="20.100000000000001" customHeight="1">
      <c r="A12" s="723"/>
      <c r="B12" s="715"/>
      <c r="C12" s="336" t="s">
        <v>194</v>
      </c>
      <c r="D12" s="32">
        <f>세입!D20</f>
        <v>0</v>
      </c>
      <c r="E12" s="32">
        <f>세입!E20</f>
        <v>0</v>
      </c>
      <c r="F12" s="384">
        <f t="shared" si="0"/>
        <v>0</v>
      </c>
      <c r="G12" s="389">
        <f t="shared" si="1"/>
        <v>0</v>
      </c>
      <c r="H12" s="720"/>
      <c r="I12" s="715"/>
      <c r="J12" s="337" t="s">
        <v>260</v>
      </c>
      <c r="K12" s="32">
        <f>세출!D21</f>
        <v>0</v>
      </c>
      <c r="L12" s="32">
        <f>세출!E21</f>
        <v>18286269</v>
      </c>
      <c r="M12" s="349">
        <f t="shared" si="2"/>
        <v>18286269</v>
      </c>
      <c r="N12" s="350">
        <f t="shared" si="3"/>
        <v>100</v>
      </c>
    </row>
    <row r="13" spans="1:16" ht="20.100000000000001" customHeight="1">
      <c r="A13" s="724"/>
      <c r="B13" s="714"/>
      <c r="C13" s="336" t="s">
        <v>195</v>
      </c>
      <c r="D13" s="32">
        <f>세입!D21</f>
        <v>0</v>
      </c>
      <c r="E13" s="32">
        <f>세입!E21</f>
        <v>8100000</v>
      </c>
      <c r="F13" s="384">
        <f t="shared" si="0"/>
        <v>8100000</v>
      </c>
      <c r="G13" s="389">
        <f t="shared" si="1"/>
        <v>100</v>
      </c>
      <c r="H13" s="720"/>
      <c r="I13" s="714"/>
      <c r="J13" s="337" t="s">
        <v>374</v>
      </c>
      <c r="K13" s="32">
        <f>세출!D24</f>
        <v>0</v>
      </c>
      <c r="L13" s="32">
        <f>세출!E24</f>
        <v>0</v>
      </c>
      <c r="M13" s="349">
        <f t="shared" si="2"/>
        <v>0</v>
      </c>
      <c r="N13" s="350">
        <f t="shared" si="3"/>
        <v>0</v>
      </c>
    </row>
    <row r="14" spans="1:16" ht="20.100000000000001" customHeight="1">
      <c r="A14" s="532" t="s">
        <v>204</v>
      </c>
      <c r="B14" s="533" t="s">
        <v>204</v>
      </c>
      <c r="C14" s="336" t="s">
        <v>356</v>
      </c>
      <c r="D14" s="32">
        <f>세입!D25</f>
        <v>0</v>
      </c>
      <c r="E14" s="32">
        <f>세입!E25</f>
        <v>0</v>
      </c>
      <c r="F14" s="384">
        <f t="shared" si="0"/>
        <v>0</v>
      </c>
      <c r="G14" s="389">
        <f t="shared" si="1"/>
        <v>0</v>
      </c>
      <c r="H14" s="720"/>
      <c r="I14" s="713" t="s">
        <v>228</v>
      </c>
      <c r="J14" s="337" t="s">
        <v>229</v>
      </c>
      <c r="K14" s="32">
        <f>세출!D28</f>
        <v>0</v>
      </c>
      <c r="L14" s="32">
        <f>세출!E28</f>
        <v>500000</v>
      </c>
      <c r="M14" s="349">
        <f t="shared" si="2"/>
        <v>500000</v>
      </c>
      <c r="N14" s="350">
        <f t="shared" si="3"/>
        <v>100</v>
      </c>
    </row>
    <row r="15" spans="1:16" ht="20.100000000000001" customHeight="1">
      <c r="A15" s="406" t="s">
        <v>196</v>
      </c>
      <c r="B15" s="407" t="s">
        <v>196</v>
      </c>
      <c r="C15" s="336" t="s">
        <v>196</v>
      </c>
      <c r="D15" s="32">
        <f>세입!D28</f>
        <v>0</v>
      </c>
      <c r="E15" s="32">
        <f>세입!E28</f>
        <v>0</v>
      </c>
      <c r="F15" s="384">
        <f t="shared" ref="F15:F22" si="4">E15-D15</f>
        <v>0</v>
      </c>
      <c r="G15" s="389">
        <f t="shared" ref="G15:G22" si="5">IF(D15+E15=0,0,IF(D15=0,100,F15/D15%))</f>
        <v>0</v>
      </c>
      <c r="H15" s="720"/>
      <c r="I15" s="715"/>
      <c r="J15" s="337" t="s">
        <v>230</v>
      </c>
      <c r="K15" s="32">
        <f>세출!D31</f>
        <v>0</v>
      </c>
      <c r="L15" s="32">
        <f>세출!E31</f>
        <v>5400000</v>
      </c>
      <c r="M15" s="349">
        <f t="shared" si="2"/>
        <v>5400000</v>
      </c>
      <c r="N15" s="350">
        <f t="shared" si="3"/>
        <v>100</v>
      </c>
    </row>
    <row r="16" spans="1:16" ht="20.100000000000001" customHeight="1">
      <c r="A16" s="716" t="s">
        <v>197</v>
      </c>
      <c r="B16" s="713" t="s">
        <v>197</v>
      </c>
      <c r="C16" s="336" t="s">
        <v>198</v>
      </c>
      <c r="D16" s="32">
        <f>세입!D31</f>
        <v>0</v>
      </c>
      <c r="E16" s="32">
        <f>세입!E31</f>
        <v>0</v>
      </c>
      <c r="F16" s="384">
        <f t="shared" si="4"/>
        <v>0</v>
      </c>
      <c r="G16" s="389">
        <f t="shared" si="5"/>
        <v>0</v>
      </c>
      <c r="H16" s="720"/>
      <c r="I16" s="714"/>
      <c r="J16" s="337" t="s">
        <v>231</v>
      </c>
      <c r="K16" s="32">
        <f>세출!D33</f>
        <v>0</v>
      </c>
      <c r="L16" s="32">
        <f>세출!E33</f>
        <v>300000</v>
      </c>
      <c r="M16" s="349">
        <f t="shared" si="2"/>
        <v>300000</v>
      </c>
      <c r="N16" s="350">
        <f t="shared" si="3"/>
        <v>100</v>
      </c>
    </row>
    <row r="17" spans="1:14" ht="20.100000000000001" customHeight="1">
      <c r="A17" s="717"/>
      <c r="B17" s="715"/>
      <c r="C17" s="336" t="s">
        <v>199</v>
      </c>
      <c r="D17" s="32">
        <f>세입!D32</f>
        <v>0</v>
      </c>
      <c r="E17" s="32">
        <f>세입!E32</f>
        <v>0</v>
      </c>
      <c r="F17" s="384">
        <f t="shared" si="4"/>
        <v>0</v>
      </c>
      <c r="G17" s="389">
        <f t="shared" si="5"/>
        <v>0</v>
      </c>
      <c r="H17" s="720"/>
      <c r="I17" s="713" t="s">
        <v>232</v>
      </c>
      <c r="J17" s="337" t="s">
        <v>233</v>
      </c>
      <c r="K17" s="32">
        <f>세출!D36</f>
        <v>0</v>
      </c>
      <c r="L17" s="32">
        <f>세출!E36</f>
        <v>300000</v>
      </c>
      <c r="M17" s="349">
        <f t="shared" si="2"/>
        <v>300000</v>
      </c>
      <c r="N17" s="350">
        <f t="shared" si="3"/>
        <v>100</v>
      </c>
    </row>
    <row r="18" spans="1:14" ht="20.100000000000001" customHeight="1">
      <c r="A18" s="717"/>
      <c r="B18" s="715"/>
      <c r="C18" s="336" t="s">
        <v>200</v>
      </c>
      <c r="D18" s="32">
        <f>세입!D33</f>
        <v>0</v>
      </c>
      <c r="E18" s="32">
        <f>세입!E33</f>
        <v>0</v>
      </c>
      <c r="F18" s="384">
        <f t="shared" si="4"/>
        <v>0</v>
      </c>
      <c r="G18" s="389">
        <f t="shared" si="5"/>
        <v>0</v>
      </c>
      <c r="H18" s="720"/>
      <c r="I18" s="715"/>
      <c r="J18" s="337" t="s">
        <v>234</v>
      </c>
      <c r="K18" s="32">
        <f>세출!D38</f>
        <v>0</v>
      </c>
      <c r="L18" s="32">
        <f>세출!E38</f>
        <v>10059722</v>
      </c>
      <c r="M18" s="349">
        <f t="shared" si="2"/>
        <v>10059722</v>
      </c>
      <c r="N18" s="350">
        <f t="shared" si="3"/>
        <v>100</v>
      </c>
    </row>
    <row r="19" spans="1:14" ht="20.100000000000001" customHeight="1">
      <c r="A19" s="718"/>
      <c r="B19" s="714"/>
      <c r="C19" s="336" t="s">
        <v>201</v>
      </c>
      <c r="D19" s="32">
        <f>세입!D36</f>
        <v>0</v>
      </c>
      <c r="E19" s="32">
        <f>세입!E36</f>
        <v>0</v>
      </c>
      <c r="F19" s="384">
        <f t="shared" si="4"/>
        <v>0</v>
      </c>
      <c r="G19" s="389">
        <f t="shared" si="5"/>
        <v>0</v>
      </c>
      <c r="H19" s="720"/>
      <c r="I19" s="715"/>
      <c r="J19" s="613" t="s">
        <v>414</v>
      </c>
      <c r="K19" s="32">
        <f>세출!D49</f>
        <v>0</v>
      </c>
      <c r="L19" s="32">
        <f>세출!E49</f>
        <v>22900000</v>
      </c>
      <c r="M19" s="349">
        <f t="shared" si="2"/>
        <v>22900000</v>
      </c>
      <c r="N19" s="350">
        <f t="shared" si="3"/>
        <v>100</v>
      </c>
    </row>
    <row r="20" spans="1:14" ht="20.100000000000001" customHeight="1">
      <c r="A20" s="716" t="s">
        <v>206</v>
      </c>
      <c r="B20" s="713" t="s">
        <v>19</v>
      </c>
      <c r="C20" s="336" t="s">
        <v>202</v>
      </c>
      <c r="D20" s="32">
        <f>세입!D39</f>
        <v>0</v>
      </c>
      <c r="E20" s="32">
        <f>세입!E39</f>
        <v>0</v>
      </c>
      <c r="F20" s="384">
        <f t="shared" si="4"/>
        <v>0</v>
      </c>
      <c r="G20" s="389">
        <f t="shared" si="5"/>
        <v>0</v>
      </c>
      <c r="H20" s="720"/>
      <c r="I20" s="715"/>
      <c r="J20" s="337" t="s">
        <v>415</v>
      </c>
      <c r="K20" s="32">
        <f>세출!D60</f>
        <v>0</v>
      </c>
      <c r="L20" s="32">
        <f>세출!E60</f>
        <v>12000000</v>
      </c>
      <c r="M20" s="349">
        <f t="shared" si="2"/>
        <v>12000000</v>
      </c>
      <c r="N20" s="350">
        <f t="shared" si="3"/>
        <v>100</v>
      </c>
    </row>
    <row r="21" spans="1:14" ht="20.100000000000001" customHeight="1">
      <c r="A21" s="718"/>
      <c r="B21" s="714"/>
      <c r="C21" s="336" t="s">
        <v>203</v>
      </c>
      <c r="D21" s="32">
        <f>세입!D40</f>
        <v>0</v>
      </c>
      <c r="E21" s="32">
        <f>세입!E40</f>
        <v>0</v>
      </c>
      <c r="F21" s="384">
        <f t="shared" si="4"/>
        <v>0</v>
      </c>
      <c r="G21" s="389">
        <f t="shared" si="5"/>
        <v>0</v>
      </c>
      <c r="H21" s="720"/>
      <c r="I21" s="715"/>
      <c r="J21" s="337" t="s">
        <v>389</v>
      </c>
      <c r="K21" s="32">
        <f>세출!D62</f>
        <v>0</v>
      </c>
      <c r="L21" s="32">
        <f>세출!E62</f>
        <v>39600000</v>
      </c>
      <c r="M21" s="349">
        <f t="shared" si="2"/>
        <v>39600000</v>
      </c>
      <c r="N21" s="350">
        <f t="shared" si="3"/>
        <v>100</v>
      </c>
    </row>
    <row r="22" spans="1:14" ht="20.100000000000001" customHeight="1">
      <c r="A22" s="716" t="s">
        <v>207</v>
      </c>
      <c r="B22" s="713" t="s">
        <v>207</v>
      </c>
      <c r="C22" s="336" t="s">
        <v>208</v>
      </c>
      <c r="D22" s="32">
        <f>세입!D43</f>
        <v>0</v>
      </c>
      <c r="E22" s="32">
        <f>세입!E43</f>
        <v>305758800</v>
      </c>
      <c r="F22" s="384">
        <f t="shared" si="4"/>
        <v>305758800</v>
      </c>
      <c r="G22" s="389">
        <f t="shared" si="5"/>
        <v>100</v>
      </c>
      <c r="H22" s="721"/>
      <c r="I22" s="714"/>
      <c r="J22" s="337" t="s">
        <v>235</v>
      </c>
      <c r="K22" s="32">
        <f>세출!D64</f>
        <v>0</v>
      </c>
      <c r="L22" s="32">
        <f>세출!E64</f>
        <v>6960000</v>
      </c>
      <c r="M22" s="349">
        <f t="shared" ref="M22:M34" si="6">L22-K22</f>
        <v>6960000</v>
      </c>
      <c r="N22" s="350">
        <f t="shared" ref="N22:N34" si="7">IF(K22+L22=0,0,IF(K22=0,100,M22/K22%))</f>
        <v>100</v>
      </c>
    </row>
    <row r="23" spans="1:14" ht="20.100000000000001" customHeight="1">
      <c r="A23" s="718"/>
      <c r="B23" s="714"/>
      <c r="C23" s="336" t="s">
        <v>357</v>
      </c>
      <c r="D23" s="32">
        <f>세입!D45</f>
        <v>0</v>
      </c>
      <c r="E23" s="32">
        <f>세입!E45</f>
        <v>0</v>
      </c>
      <c r="F23" s="384">
        <f t="shared" si="0"/>
        <v>0</v>
      </c>
      <c r="G23" s="389">
        <f t="shared" si="1"/>
        <v>0</v>
      </c>
      <c r="H23" s="719" t="s">
        <v>236</v>
      </c>
      <c r="I23" s="713" t="s">
        <v>237</v>
      </c>
      <c r="J23" s="337" t="s">
        <v>237</v>
      </c>
      <c r="K23" s="32">
        <f>세출!D70</f>
        <v>0</v>
      </c>
      <c r="L23" s="32">
        <f>세출!E70</f>
        <v>4000000</v>
      </c>
      <c r="M23" s="349">
        <f t="shared" si="6"/>
        <v>4000000</v>
      </c>
      <c r="N23" s="350">
        <f t="shared" si="7"/>
        <v>100</v>
      </c>
    </row>
    <row r="24" spans="1:14" ht="20.100000000000001" customHeight="1">
      <c r="A24" s="716" t="s">
        <v>209</v>
      </c>
      <c r="B24" s="713" t="s">
        <v>210</v>
      </c>
      <c r="C24" s="336" t="s">
        <v>211</v>
      </c>
      <c r="D24" s="32">
        <f>세입!D48</f>
        <v>0</v>
      </c>
      <c r="E24" s="32">
        <f>세입!E48</f>
        <v>0</v>
      </c>
      <c r="F24" s="384">
        <f t="shared" ref="F24:F32" si="8">E24-D24</f>
        <v>0</v>
      </c>
      <c r="G24" s="389">
        <f t="shared" ref="G24:G32" si="9">IF(D24+E24=0,0,IF(D24=0,100,F24/D24%))</f>
        <v>0</v>
      </c>
      <c r="H24" s="720"/>
      <c r="I24" s="715"/>
      <c r="J24" s="337" t="s">
        <v>238</v>
      </c>
      <c r="K24" s="32">
        <f>세출!D72</f>
        <v>0</v>
      </c>
      <c r="L24" s="32">
        <f>세출!E72</f>
        <v>13800000</v>
      </c>
      <c r="M24" s="349">
        <f t="shared" si="6"/>
        <v>13800000</v>
      </c>
      <c r="N24" s="350">
        <f t="shared" si="7"/>
        <v>100</v>
      </c>
    </row>
    <row r="25" spans="1:14" ht="20.100000000000001" customHeight="1">
      <c r="A25" s="718"/>
      <c r="B25" s="714"/>
      <c r="C25" s="336" t="s">
        <v>212</v>
      </c>
      <c r="D25" s="32">
        <f>세입!D49</f>
        <v>0</v>
      </c>
      <c r="E25" s="32">
        <f>세입!E49</f>
        <v>30000000</v>
      </c>
      <c r="F25" s="384">
        <f t="shared" si="8"/>
        <v>30000000</v>
      </c>
      <c r="G25" s="389">
        <f t="shared" si="9"/>
        <v>100</v>
      </c>
      <c r="H25" s="721"/>
      <c r="I25" s="714"/>
      <c r="J25" s="337" t="s">
        <v>239</v>
      </c>
      <c r="K25" s="32">
        <f>세출!D75</f>
        <v>0</v>
      </c>
      <c r="L25" s="32">
        <f>세출!E75</f>
        <v>0</v>
      </c>
      <c r="M25" s="349">
        <f t="shared" si="6"/>
        <v>0</v>
      </c>
      <c r="N25" s="350">
        <f t="shared" si="7"/>
        <v>0</v>
      </c>
    </row>
    <row r="26" spans="1:14" ht="20.100000000000001" customHeight="1">
      <c r="A26" s="716" t="s">
        <v>213</v>
      </c>
      <c r="B26" s="713" t="s">
        <v>213</v>
      </c>
      <c r="C26" s="336" t="s">
        <v>214</v>
      </c>
      <c r="D26" s="32">
        <f>세입!D52</f>
        <v>0</v>
      </c>
      <c r="E26" s="32">
        <f>세입!E52</f>
        <v>0</v>
      </c>
      <c r="F26" s="384">
        <f t="shared" si="8"/>
        <v>0</v>
      </c>
      <c r="G26" s="389">
        <f t="shared" si="9"/>
        <v>0</v>
      </c>
      <c r="H26" s="719" t="s">
        <v>240</v>
      </c>
      <c r="I26" s="713" t="s">
        <v>232</v>
      </c>
      <c r="J26" s="337" t="s">
        <v>241</v>
      </c>
      <c r="K26" s="32">
        <f>세출!D82</f>
        <v>0</v>
      </c>
      <c r="L26" s="32">
        <f>세출!E82</f>
        <v>24300000</v>
      </c>
      <c r="M26" s="349">
        <f t="shared" si="6"/>
        <v>24300000</v>
      </c>
      <c r="N26" s="350">
        <f t="shared" si="7"/>
        <v>100</v>
      </c>
    </row>
    <row r="27" spans="1:14" ht="20.100000000000001" customHeight="1">
      <c r="A27" s="717"/>
      <c r="B27" s="715"/>
      <c r="C27" s="336" t="s">
        <v>215</v>
      </c>
      <c r="D27" s="32">
        <f>세입!D53</f>
        <v>0</v>
      </c>
      <c r="E27" s="32">
        <f>세입!E53</f>
        <v>0</v>
      </c>
      <c r="F27" s="384">
        <f t="shared" si="8"/>
        <v>0</v>
      </c>
      <c r="G27" s="389">
        <f t="shared" si="9"/>
        <v>0</v>
      </c>
      <c r="H27" s="720"/>
      <c r="I27" s="715"/>
      <c r="J27" s="337" t="s">
        <v>242</v>
      </c>
      <c r="K27" s="32">
        <f>세출!D87</f>
        <v>0</v>
      </c>
      <c r="L27" s="32">
        <f>세출!E87</f>
        <v>900000</v>
      </c>
      <c r="M27" s="349">
        <f t="shared" si="6"/>
        <v>900000</v>
      </c>
      <c r="N27" s="350">
        <f t="shared" si="7"/>
        <v>100</v>
      </c>
    </row>
    <row r="28" spans="1:14" ht="20.100000000000001" customHeight="1">
      <c r="A28" s="717"/>
      <c r="B28" s="715"/>
      <c r="C28" s="336" t="s">
        <v>216</v>
      </c>
      <c r="D28" s="32">
        <f>세입!D54</f>
        <v>0</v>
      </c>
      <c r="E28" s="32">
        <f>세입!E54</f>
        <v>0</v>
      </c>
      <c r="F28" s="384">
        <f t="shared" si="8"/>
        <v>0</v>
      </c>
      <c r="G28" s="389">
        <f t="shared" si="9"/>
        <v>0</v>
      </c>
      <c r="H28" s="720"/>
      <c r="I28" s="715"/>
      <c r="J28" s="337" t="s">
        <v>243</v>
      </c>
      <c r="K28" s="32">
        <f>세출!D89</f>
        <v>0</v>
      </c>
      <c r="L28" s="32">
        <f>세출!E89</f>
        <v>0</v>
      </c>
      <c r="M28" s="349">
        <f t="shared" si="6"/>
        <v>0</v>
      </c>
      <c r="N28" s="350">
        <f t="shared" si="7"/>
        <v>0</v>
      </c>
    </row>
    <row r="29" spans="1:14" ht="20.100000000000001" customHeight="1">
      <c r="A29" s="718"/>
      <c r="B29" s="714"/>
      <c r="C29" s="336" t="s">
        <v>217</v>
      </c>
      <c r="D29" s="32">
        <f>세입!D55</f>
        <v>0</v>
      </c>
      <c r="E29" s="32">
        <f>세입!E55</f>
        <v>0</v>
      </c>
      <c r="F29" s="384">
        <f t="shared" si="8"/>
        <v>0</v>
      </c>
      <c r="G29" s="389">
        <f t="shared" si="9"/>
        <v>0</v>
      </c>
      <c r="H29" s="720"/>
      <c r="I29" s="715"/>
      <c r="J29" s="337" t="s">
        <v>244</v>
      </c>
      <c r="K29" s="32">
        <f>세출!D90</f>
        <v>0</v>
      </c>
      <c r="L29" s="32">
        <f>세출!E90</f>
        <v>600000</v>
      </c>
      <c r="M29" s="349">
        <f t="shared" si="6"/>
        <v>600000</v>
      </c>
      <c r="N29" s="350">
        <f t="shared" si="7"/>
        <v>100</v>
      </c>
    </row>
    <row r="30" spans="1:14" ht="20.100000000000001" customHeight="1">
      <c r="A30" s="716" t="s">
        <v>218</v>
      </c>
      <c r="B30" s="713" t="s">
        <v>218</v>
      </c>
      <c r="C30" s="336" t="s">
        <v>219</v>
      </c>
      <c r="D30" s="32">
        <f>세입!D58</f>
        <v>0</v>
      </c>
      <c r="E30" s="32">
        <f>세입!E58</f>
        <v>0</v>
      </c>
      <c r="F30" s="384">
        <f t="shared" si="8"/>
        <v>0</v>
      </c>
      <c r="G30" s="389">
        <f t="shared" si="9"/>
        <v>0</v>
      </c>
      <c r="H30" s="720"/>
      <c r="I30" s="715"/>
      <c r="J30" s="337" t="s">
        <v>245</v>
      </c>
      <c r="K30" s="32">
        <f>세출!D92</f>
        <v>0</v>
      </c>
      <c r="L30" s="32">
        <f>세출!E92</f>
        <v>600000</v>
      </c>
      <c r="M30" s="349">
        <f t="shared" si="6"/>
        <v>600000</v>
      </c>
      <c r="N30" s="350">
        <f t="shared" si="7"/>
        <v>100</v>
      </c>
    </row>
    <row r="31" spans="1:14" ht="20.100000000000001" customHeight="1">
      <c r="A31" s="717"/>
      <c r="B31" s="715"/>
      <c r="C31" s="359" t="s">
        <v>220</v>
      </c>
      <c r="D31" s="32">
        <f>세입!D59</f>
        <v>0</v>
      </c>
      <c r="E31" s="32">
        <f>세입!E59</f>
        <v>0</v>
      </c>
      <c r="F31" s="384">
        <f t="shared" si="8"/>
        <v>0</v>
      </c>
      <c r="G31" s="389">
        <f t="shared" si="9"/>
        <v>0</v>
      </c>
      <c r="H31" s="720"/>
      <c r="I31" s="715"/>
      <c r="J31" s="337" t="s">
        <v>246</v>
      </c>
      <c r="K31" s="32">
        <f>세출!D93</f>
        <v>0</v>
      </c>
      <c r="L31" s="32">
        <f>세출!E93</f>
        <v>0</v>
      </c>
      <c r="M31" s="349">
        <f t="shared" si="6"/>
        <v>0</v>
      </c>
      <c r="N31" s="350">
        <f t="shared" si="7"/>
        <v>0</v>
      </c>
    </row>
    <row r="32" spans="1:14" ht="20.100000000000001" customHeight="1">
      <c r="A32" s="718"/>
      <c r="B32" s="714"/>
      <c r="C32" s="565" t="s">
        <v>358</v>
      </c>
      <c r="D32" s="32">
        <f>세입!D60</f>
        <v>0</v>
      </c>
      <c r="E32" s="32">
        <f>세입!E60</f>
        <v>0</v>
      </c>
      <c r="F32" s="384">
        <f t="shared" si="8"/>
        <v>0</v>
      </c>
      <c r="G32" s="389">
        <f t="shared" si="9"/>
        <v>0</v>
      </c>
      <c r="H32" s="720"/>
      <c r="I32" s="715"/>
      <c r="J32" s="337" t="s">
        <v>247</v>
      </c>
      <c r="K32" s="32">
        <f>세출!D94</f>
        <v>0</v>
      </c>
      <c r="L32" s="32">
        <f>세출!E94</f>
        <v>0</v>
      </c>
      <c r="M32" s="349">
        <f t="shared" si="6"/>
        <v>0</v>
      </c>
      <c r="N32" s="350">
        <f t="shared" si="7"/>
        <v>0</v>
      </c>
    </row>
    <row r="33" spans="1:14" ht="20.100000000000001" customHeight="1">
      <c r="A33" s="716" t="s">
        <v>221</v>
      </c>
      <c r="B33" s="713" t="s">
        <v>221</v>
      </c>
      <c r="C33" s="336" t="s">
        <v>222</v>
      </c>
      <c r="D33" s="32">
        <f>세입!D63</f>
        <v>0</v>
      </c>
      <c r="E33" s="32">
        <f>세입!E63</f>
        <v>0</v>
      </c>
      <c r="F33" s="384">
        <f t="shared" ref="F33:F35" si="10">E33-D33</f>
        <v>0</v>
      </c>
      <c r="G33" s="389">
        <f t="shared" ref="G33:G35" si="11">IF(D33+E33=0,0,IF(D33=0,100,F33/D33%))</f>
        <v>0</v>
      </c>
      <c r="H33" s="720"/>
      <c r="I33" s="715"/>
      <c r="J33" s="337" t="s">
        <v>248</v>
      </c>
      <c r="K33" s="32">
        <f>세출!D95</f>
        <v>0</v>
      </c>
      <c r="L33" s="32">
        <f>세출!E95</f>
        <v>8100000</v>
      </c>
      <c r="M33" s="349">
        <f t="shared" si="6"/>
        <v>8100000</v>
      </c>
      <c r="N33" s="350">
        <f t="shared" si="7"/>
        <v>100</v>
      </c>
    </row>
    <row r="34" spans="1:14" ht="20.100000000000001" customHeight="1">
      <c r="A34" s="717"/>
      <c r="B34" s="715"/>
      <c r="C34" s="336" t="s">
        <v>223</v>
      </c>
      <c r="D34" s="32">
        <f>세입!D64</f>
        <v>0</v>
      </c>
      <c r="E34" s="32">
        <f>세입!E64</f>
        <v>0</v>
      </c>
      <c r="F34" s="384">
        <f t="shared" si="10"/>
        <v>0</v>
      </c>
      <c r="G34" s="389">
        <f t="shared" si="11"/>
        <v>0</v>
      </c>
      <c r="H34" s="720"/>
      <c r="I34" s="715"/>
      <c r="J34" s="337" t="s">
        <v>249</v>
      </c>
      <c r="K34" s="32">
        <f>세출!D96</f>
        <v>0</v>
      </c>
      <c r="L34" s="32">
        <f>세출!E96</f>
        <v>7200000</v>
      </c>
      <c r="M34" s="349">
        <f t="shared" si="6"/>
        <v>7200000</v>
      </c>
      <c r="N34" s="350">
        <f t="shared" si="7"/>
        <v>100</v>
      </c>
    </row>
    <row r="35" spans="1:14" ht="20.100000000000001" customHeight="1">
      <c r="A35" s="717"/>
      <c r="B35" s="715"/>
      <c r="C35" s="336" t="s">
        <v>359</v>
      </c>
      <c r="D35" s="32">
        <f>세입!D65</f>
        <v>0</v>
      </c>
      <c r="E35" s="32">
        <f>세입!E65</f>
        <v>5400000</v>
      </c>
      <c r="F35" s="566">
        <f t="shared" si="10"/>
        <v>5400000</v>
      </c>
      <c r="G35" s="567">
        <f t="shared" si="11"/>
        <v>100</v>
      </c>
      <c r="H35" s="720"/>
      <c r="I35" s="407" t="s">
        <v>416</v>
      </c>
      <c r="J35" s="337" t="s">
        <v>420</v>
      </c>
      <c r="K35" s="32">
        <f>세출!D98</f>
        <v>0</v>
      </c>
      <c r="L35" s="32">
        <f>세출!E98</f>
        <v>6000000</v>
      </c>
      <c r="M35" s="349">
        <f t="shared" ref="M35:M37" si="12">L35-K35</f>
        <v>6000000</v>
      </c>
      <c r="N35" s="350">
        <f t="shared" ref="N35:N37" si="13">IF(K35+L35=0,0,IF(K35=0,100,M35/K35%))</f>
        <v>100</v>
      </c>
    </row>
    <row r="36" spans="1:14" ht="20.100000000000001" customHeight="1" thickBot="1">
      <c r="A36" s="717"/>
      <c r="B36" s="715"/>
      <c r="C36" s="568" t="s">
        <v>224</v>
      </c>
      <c r="D36" s="569">
        <f>세입!D66</f>
        <v>0</v>
      </c>
      <c r="E36" s="569">
        <f>세입!E66</f>
        <v>0</v>
      </c>
      <c r="F36" s="570">
        <f t="shared" ref="F36" si="14">E36-D36</f>
        <v>0</v>
      </c>
      <c r="G36" s="571">
        <f t="shared" ref="G36" si="15">IF(D36+E36=0,0,IF(D36=0,100,F36/D36%))</f>
        <v>0</v>
      </c>
      <c r="H36" s="720"/>
      <c r="I36" s="713" t="s">
        <v>423</v>
      </c>
      <c r="J36" s="337" t="s">
        <v>421</v>
      </c>
      <c r="K36" s="32">
        <f>세출!D100</f>
        <v>0</v>
      </c>
      <c r="L36" s="32">
        <f>세출!E100</f>
        <v>0</v>
      </c>
      <c r="M36" s="349">
        <f t="shared" si="12"/>
        <v>0</v>
      </c>
      <c r="N36" s="350">
        <f t="shared" si="13"/>
        <v>0</v>
      </c>
    </row>
    <row r="37" spans="1:14" ht="20.100000000000001" customHeight="1">
      <c r="A37" s="711" t="s">
        <v>363</v>
      </c>
      <c r="B37" s="709" t="s">
        <v>364</v>
      </c>
      <c r="C37" s="572" t="s">
        <v>361</v>
      </c>
      <c r="D37" s="573">
        <f>세입!D69</f>
        <v>0</v>
      </c>
      <c r="E37" s="573">
        <f>세입!E69</f>
        <v>0</v>
      </c>
      <c r="F37" s="574">
        <f t="shared" ref="F37:F38" si="16">E37-D37</f>
        <v>0</v>
      </c>
      <c r="G37" s="575">
        <f t="shared" ref="G37:G38" si="17">IF(D37+E37=0,0,IF(D37=0,100,F37/D37%))</f>
        <v>0</v>
      </c>
      <c r="H37" s="721"/>
      <c r="I37" s="714"/>
      <c r="J37" s="337" t="s">
        <v>422</v>
      </c>
      <c r="K37" s="32">
        <f>세출!D101</f>
        <v>0</v>
      </c>
      <c r="L37" s="32">
        <f>세출!E101</f>
        <v>0</v>
      </c>
      <c r="M37" s="349">
        <f t="shared" si="12"/>
        <v>0</v>
      </c>
      <c r="N37" s="350">
        <f t="shared" si="13"/>
        <v>0</v>
      </c>
    </row>
    <row r="38" spans="1:14" ht="20.100000000000001" customHeight="1" thickBot="1">
      <c r="A38" s="712"/>
      <c r="B38" s="710"/>
      <c r="C38" s="353" t="s">
        <v>362</v>
      </c>
      <c r="D38" s="345">
        <f>세입!D70</f>
        <v>0</v>
      </c>
      <c r="E38" s="345">
        <f>세입!E70</f>
        <v>0</v>
      </c>
      <c r="F38" s="346">
        <f t="shared" si="16"/>
        <v>0</v>
      </c>
      <c r="G38" s="34">
        <f t="shared" si="17"/>
        <v>0</v>
      </c>
      <c r="H38" s="705" t="s">
        <v>250</v>
      </c>
      <c r="I38" s="707" t="s">
        <v>250</v>
      </c>
      <c r="J38" s="351" t="s">
        <v>251</v>
      </c>
      <c r="K38" s="453">
        <f>세출!D104</f>
        <v>0</v>
      </c>
      <c r="L38" s="453">
        <f>세출!E104</f>
        <v>0</v>
      </c>
      <c r="M38" s="349">
        <f t="shared" ref="M38:M46" si="18">L38-K38</f>
        <v>0</v>
      </c>
      <c r="N38" s="350">
        <f t="shared" ref="N38:N46" si="19">IF(K38+L38=0,0,IF(K38=0,100,M38/K38%))</f>
        <v>0</v>
      </c>
    </row>
    <row r="39" spans="1:14" ht="20.100000000000001" customHeight="1">
      <c r="A39" s="434"/>
      <c r="B39" s="424"/>
      <c r="C39" s="425"/>
      <c r="D39" s="426"/>
      <c r="E39" s="426"/>
      <c r="F39" s="427"/>
      <c r="G39" s="428"/>
      <c r="H39" s="706"/>
      <c r="I39" s="708"/>
      <c r="J39" s="351" t="s">
        <v>252</v>
      </c>
      <c r="K39" s="453">
        <f>세출!D105</f>
        <v>0</v>
      </c>
      <c r="L39" s="453">
        <f>세출!E105</f>
        <v>6000000</v>
      </c>
      <c r="M39" s="349">
        <f t="shared" si="18"/>
        <v>6000000</v>
      </c>
      <c r="N39" s="350">
        <f t="shared" si="19"/>
        <v>100</v>
      </c>
    </row>
    <row r="40" spans="1:14">
      <c r="A40" s="354"/>
      <c r="B40" s="355"/>
      <c r="C40" s="355"/>
      <c r="D40" s="356"/>
      <c r="E40" s="356"/>
      <c r="F40" s="357"/>
      <c r="G40" s="357"/>
      <c r="H40" s="390" t="s">
        <v>253</v>
      </c>
      <c r="I40" s="352" t="s">
        <v>253</v>
      </c>
      <c r="J40" s="351" t="s">
        <v>253</v>
      </c>
      <c r="K40" s="453">
        <f>세출!D108</f>
        <v>0</v>
      </c>
      <c r="L40" s="453">
        <f>세출!E108</f>
        <v>0</v>
      </c>
      <c r="M40" s="349">
        <f t="shared" si="18"/>
        <v>0</v>
      </c>
      <c r="N40" s="350">
        <f t="shared" si="19"/>
        <v>0</v>
      </c>
    </row>
    <row r="41" spans="1:14">
      <c r="A41" s="354"/>
      <c r="B41" s="355"/>
      <c r="C41" s="355"/>
      <c r="D41" s="357"/>
      <c r="E41" s="357"/>
      <c r="F41" s="357"/>
      <c r="G41" s="357"/>
      <c r="H41" s="705" t="s">
        <v>254</v>
      </c>
      <c r="I41" s="707" t="s">
        <v>254</v>
      </c>
      <c r="J41" s="351" t="s">
        <v>255</v>
      </c>
      <c r="K41" s="453">
        <f>세출!D111</f>
        <v>0</v>
      </c>
      <c r="L41" s="453">
        <f>세출!E111</f>
        <v>10000000</v>
      </c>
      <c r="M41" s="349">
        <f t="shared" si="18"/>
        <v>10000000</v>
      </c>
      <c r="N41" s="350">
        <f t="shared" si="19"/>
        <v>100</v>
      </c>
    </row>
    <row r="42" spans="1:14">
      <c r="A42" s="354"/>
      <c r="B42" s="355"/>
      <c r="C42" s="355"/>
      <c r="D42" s="357"/>
      <c r="E42" s="357"/>
      <c r="F42" s="357"/>
      <c r="G42" s="357"/>
      <c r="H42" s="706"/>
      <c r="I42" s="708"/>
      <c r="J42" s="351" t="s">
        <v>256</v>
      </c>
      <c r="K42" s="453">
        <f>세출!D112</f>
        <v>0</v>
      </c>
      <c r="L42" s="453">
        <f>세출!E112</f>
        <v>0</v>
      </c>
      <c r="M42" s="349">
        <f t="shared" si="18"/>
        <v>0</v>
      </c>
      <c r="N42" s="350">
        <f t="shared" si="19"/>
        <v>0</v>
      </c>
    </row>
    <row r="43" spans="1:14">
      <c r="A43" s="354"/>
      <c r="B43" s="355"/>
      <c r="C43" s="355"/>
      <c r="D43" s="357"/>
      <c r="E43" s="357"/>
      <c r="F43" s="357"/>
      <c r="G43" s="357"/>
      <c r="H43" s="390" t="s">
        <v>21</v>
      </c>
      <c r="I43" s="352" t="s">
        <v>21</v>
      </c>
      <c r="J43" s="351" t="s">
        <v>21</v>
      </c>
      <c r="K43" s="453">
        <f>세출!D115</f>
        <v>0</v>
      </c>
      <c r="L43" s="453">
        <f>세출!E115</f>
        <v>1200000</v>
      </c>
      <c r="M43" s="349">
        <f t="shared" si="18"/>
        <v>1200000</v>
      </c>
      <c r="N43" s="350">
        <f t="shared" si="19"/>
        <v>100</v>
      </c>
    </row>
    <row r="44" spans="1:14">
      <c r="A44" s="354"/>
      <c r="B44" s="355"/>
      <c r="C44" s="355"/>
      <c r="D44" s="357"/>
      <c r="E44" s="357"/>
      <c r="F44" s="357"/>
      <c r="G44" s="357"/>
      <c r="H44" s="705" t="s">
        <v>257</v>
      </c>
      <c r="I44" s="707" t="s">
        <v>257</v>
      </c>
      <c r="J44" s="351" t="s">
        <v>22</v>
      </c>
      <c r="K44" s="453">
        <f>세출!D118</f>
        <v>0</v>
      </c>
      <c r="L44" s="453">
        <f>세출!E118</f>
        <v>4000000</v>
      </c>
      <c r="M44" s="349">
        <f t="shared" si="18"/>
        <v>4000000</v>
      </c>
      <c r="N44" s="350">
        <f t="shared" si="19"/>
        <v>100</v>
      </c>
    </row>
    <row r="45" spans="1:14">
      <c r="A45" s="354"/>
      <c r="B45" s="355"/>
      <c r="C45" s="355"/>
      <c r="D45" s="357"/>
      <c r="E45" s="357"/>
      <c r="F45" s="357"/>
      <c r="G45" s="357"/>
      <c r="H45" s="706"/>
      <c r="I45" s="708"/>
      <c r="J45" s="351" t="s">
        <v>258</v>
      </c>
      <c r="K45" s="453">
        <f>세출!D119</f>
        <v>0</v>
      </c>
      <c r="L45" s="453">
        <f>세출!E119</f>
        <v>0</v>
      </c>
      <c r="M45" s="349">
        <f t="shared" si="18"/>
        <v>0</v>
      </c>
      <c r="N45" s="350">
        <f t="shared" si="19"/>
        <v>0</v>
      </c>
    </row>
    <row r="46" spans="1:14">
      <c r="A46" s="354"/>
      <c r="B46" s="355"/>
      <c r="C46" s="355"/>
      <c r="D46" s="357"/>
      <c r="E46" s="357"/>
      <c r="F46" s="357"/>
      <c r="G46" s="357"/>
      <c r="H46" s="705" t="s">
        <v>360</v>
      </c>
      <c r="I46" s="352" t="s">
        <v>268</v>
      </c>
      <c r="J46" s="351" t="s">
        <v>267</v>
      </c>
      <c r="K46" s="431">
        <f>세출!D122</f>
        <v>0</v>
      </c>
      <c r="L46" s="431">
        <f>세출!E122</f>
        <v>0</v>
      </c>
      <c r="M46" s="349">
        <f t="shared" si="18"/>
        <v>0</v>
      </c>
      <c r="N46" s="350">
        <f t="shared" si="19"/>
        <v>0</v>
      </c>
    </row>
    <row r="47" spans="1:14" ht="17.25" thickBot="1">
      <c r="A47" s="354"/>
      <c r="B47" s="355"/>
      <c r="C47" s="355"/>
      <c r="D47" s="357"/>
      <c r="E47" s="357"/>
      <c r="F47" s="357"/>
      <c r="G47" s="357"/>
      <c r="H47" s="704"/>
      <c r="I47" s="432" t="s">
        <v>269</v>
      </c>
      <c r="J47" s="358" t="s">
        <v>270</v>
      </c>
      <c r="K47" s="433">
        <f>세출!D123</f>
        <v>0</v>
      </c>
      <c r="L47" s="433">
        <f>세출!E123</f>
        <v>0</v>
      </c>
      <c r="M47" s="33">
        <f t="shared" ref="M47" si="20">L47-K47</f>
        <v>0</v>
      </c>
      <c r="N47" s="34">
        <f t="shared" ref="N47" si="21">IF(K47+L47=0,0,IF(K47=0,100,M47/K47%))</f>
        <v>0</v>
      </c>
    </row>
    <row r="48" spans="1:14">
      <c r="A48" s="354"/>
      <c r="B48" s="355"/>
      <c r="C48" s="355"/>
      <c r="D48" s="357"/>
      <c r="E48" s="357"/>
      <c r="F48" s="357"/>
      <c r="G48" s="357"/>
      <c r="H48" s="703" t="s">
        <v>426</v>
      </c>
      <c r="I48" s="620" t="s">
        <v>424</v>
      </c>
      <c r="J48" s="621" t="s">
        <v>409</v>
      </c>
      <c r="K48" s="622">
        <f>세출!D126</f>
        <v>0</v>
      </c>
      <c r="L48" s="622">
        <f>세출!E126</f>
        <v>0</v>
      </c>
      <c r="M48" s="623">
        <f t="shared" ref="M48" si="22">L48-K48</f>
        <v>0</v>
      </c>
      <c r="N48" s="624">
        <f t="shared" ref="N48" si="23">IF(K48+L48=0,0,IF(K48=0,100,M48/K48%))</f>
        <v>0</v>
      </c>
    </row>
    <row r="49" spans="1:14" ht="17.25" thickBot="1">
      <c r="A49" s="616"/>
      <c r="B49" s="617"/>
      <c r="C49" s="617"/>
      <c r="D49" s="618"/>
      <c r="E49" s="618"/>
      <c r="F49" s="618"/>
      <c r="G49" s="618"/>
      <c r="H49" s="704"/>
      <c r="I49" s="432" t="s">
        <v>425</v>
      </c>
      <c r="J49" s="619" t="s">
        <v>427</v>
      </c>
      <c r="K49" s="433">
        <f>세출!D127</f>
        <v>0</v>
      </c>
      <c r="L49" s="433">
        <f>세출!E127</f>
        <v>0</v>
      </c>
      <c r="M49" s="33">
        <f t="shared" ref="M49" si="24">L49-K49</f>
        <v>0</v>
      </c>
      <c r="N49" s="34">
        <f t="shared" ref="N49" si="25">IF(K49+L49=0,0,IF(K49=0,100,M49/K49%))</f>
        <v>0</v>
      </c>
    </row>
    <row r="50" spans="1:14">
      <c r="H50" s="347"/>
      <c r="I50" s="347"/>
      <c r="J50" s="347"/>
      <c r="K50" s="348"/>
      <c r="L50" s="348"/>
      <c r="M50" s="348"/>
      <c r="N50" s="348"/>
    </row>
    <row r="51" spans="1:14">
      <c r="H51" s="347"/>
      <c r="I51" s="347"/>
      <c r="J51" s="347"/>
      <c r="K51" s="348"/>
      <c r="L51" s="348"/>
      <c r="M51" s="348"/>
      <c r="N51" s="348"/>
    </row>
    <row r="52" spans="1:14">
      <c r="H52" s="347"/>
      <c r="I52" s="347"/>
      <c r="J52" s="347"/>
      <c r="K52" s="348"/>
      <c r="L52" s="348"/>
      <c r="M52" s="348"/>
      <c r="N52" s="348"/>
    </row>
  </sheetData>
  <mergeCells count="54">
    <mergeCell ref="A1:N1"/>
    <mergeCell ref="M3:N3"/>
    <mergeCell ref="A4:G4"/>
    <mergeCell ref="H4:N4"/>
    <mergeCell ref="A5:A6"/>
    <mergeCell ref="B5:B6"/>
    <mergeCell ref="D5:D6"/>
    <mergeCell ref="E5:E6"/>
    <mergeCell ref="F5:G5"/>
    <mergeCell ref="H5:H6"/>
    <mergeCell ref="C5:C6"/>
    <mergeCell ref="J5:J6"/>
    <mergeCell ref="L5:L6"/>
    <mergeCell ref="A2:N2"/>
    <mergeCell ref="H7:J7"/>
    <mergeCell ref="I5:I6"/>
    <mergeCell ref="K5:K6"/>
    <mergeCell ref="A7:C7"/>
    <mergeCell ref="M5:N5"/>
    <mergeCell ref="B24:B25"/>
    <mergeCell ref="A24:A25"/>
    <mergeCell ref="B22:B23"/>
    <mergeCell ref="A22:A23"/>
    <mergeCell ref="B33:B36"/>
    <mergeCell ref="A33:A36"/>
    <mergeCell ref="B30:B32"/>
    <mergeCell ref="A30:A32"/>
    <mergeCell ref="I8:I13"/>
    <mergeCell ref="I14:I16"/>
    <mergeCell ref="I23:I25"/>
    <mergeCell ref="H23:H25"/>
    <mergeCell ref="I17:I22"/>
    <mergeCell ref="H8:H22"/>
    <mergeCell ref="A8:A13"/>
    <mergeCell ref="B8:B13"/>
    <mergeCell ref="B20:B21"/>
    <mergeCell ref="A20:A21"/>
    <mergeCell ref="B16:B19"/>
    <mergeCell ref="A16:A19"/>
    <mergeCell ref="B37:B38"/>
    <mergeCell ref="A37:A38"/>
    <mergeCell ref="I36:I37"/>
    <mergeCell ref="I26:I34"/>
    <mergeCell ref="A26:A29"/>
    <mergeCell ref="B26:B29"/>
    <mergeCell ref="H26:H37"/>
    <mergeCell ref="I38:I39"/>
    <mergeCell ref="H38:H39"/>
    <mergeCell ref="H48:H49"/>
    <mergeCell ref="H41:H42"/>
    <mergeCell ref="I41:I42"/>
    <mergeCell ref="H44:H45"/>
    <mergeCell ref="I44:I45"/>
    <mergeCell ref="H46:H47"/>
  </mergeCells>
  <phoneticPr fontId="3" type="noConversion"/>
  <printOptions horizontalCentered="1"/>
  <pageMargins left="0.39370078740157483" right="0.39370078740157483" top="0.78740157480314965" bottom="0.78740157480314965" header="0.31496062992125984" footer="0.31496062992125984"/>
  <pageSetup paperSize="9" scale="53" firstPageNumber="59" fitToHeight="0" orientation="portrait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AA74"/>
  <sheetViews>
    <sheetView zoomScaleNormal="100" zoomScaleSheetLayoutView="100" workbookViewId="0">
      <pane ySplit="6" topLeftCell="A7" activePane="bottomLeft" state="frozen"/>
      <selection activeCell="B37" sqref="B37:C37"/>
      <selection pane="bottomLeft" activeCell="O65" sqref="O65"/>
    </sheetView>
  </sheetViews>
  <sheetFormatPr defaultRowHeight="16.5"/>
  <cols>
    <col min="1" max="2" width="5.625" style="100" customWidth="1"/>
    <col min="3" max="3" width="15.625" style="101" customWidth="1"/>
    <col min="4" max="5" width="8.625" style="102" customWidth="1"/>
    <col min="6" max="6" width="8.75" style="102" customWidth="1"/>
    <col min="7" max="7" width="7.625" style="102" customWidth="1"/>
    <col min="8" max="12" width="11" style="104" customWidth="1"/>
    <col min="13" max="13" width="16.875" style="105" customWidth="1"/>
    <col min="14" max="14" width="10.5" style="104" bestFit="1" customWidth="1"/>
    <col min="15" max="22" width="5.625" style="104" customWidth="1"/>
    <col min="23" max="23" width="12.125" style="649" bestFit="1" customWidth="1"/>
    <col min="24" max="24" width="11.75" style="35" bestFit="1" customWidth="1"/>
    <col min="25" max="25" width="9.5" style="35" bestFit="1" customWidth="1"/>
    <col min="26" max="16384" width="9" style="35"/>
  </cols>
  <sheetData>
    <row r="1" spans="1:23" ht="30" customHeight="1">
      <c r="A1" s="750" t="str">
        <f>총괄표!A1</f>
        <v>광산데이케어센터</v>
      </c>
      <c r="B1" s="750"/>
      <c r="C1" s="750"/>
      <c r="D1" s="750"/>
      <c r="E1" s="750"/>
      <c r="F1" s="750"/>
      <c r="G1" s="750"/>
      <c r="H1" s="750"/>
      <c r="I1" s="750"/>
      <c r="J1" s="750"/>
      <c r="K1" s="750"/>
      <c r="L1" s="750"/>
      <c r="M1" s="750"/>
      <c r="N1" s="750"/>
      <c r="O1" s="750"/>
      <c r="P1" s="750"/>
      <c r="Q1" s="750"/>
      <c r="R1" s="750"/>
      <c r="S1" s="750"/>
      <c r="T1" s="750"/>
      <c r="U1" s="750"/>
      <c r="V1" s="750"/>
      <c r="W1" s="750"/>
    </row>
    <row r="2" spans="1:23" ht="30" customHeight="1">
      <c r="A2" s="750" t="s">
        <v>261</v>
      </c>
      <c r="B2" s="750"/>
      <c r="C2" s="750"/>
      <c r="D2" s="750"/>
      <c r="E2" s="750"/>
      <c r="F2" s="750"/>
      <c r="G2" s="750"/>
      <c r="H2" s="750"/>
      <c r="I2" s="750"/>
      <c r="J2" s="750"/>
      <c r="K2" s="750"/>
      <c r="L2" s="750"/>
      <c r="M2" s="750"/>
      <c r="N2" s="750"/>
      <c r="O2" s="750"/>
      <c r="P2" s="750"/>
      <c r="Q2" s="750"/>
      <c r="R2" s="750"/>
      <c r="S2" s="750"/>
      <c r="T2" s="750"/>
      <c r="U2" s="750"/>
      <c r="V2" s="750"/>
      <c r="W2" s="750"/>
    </row>
    <row r="3" spans="1:23" ht="24" customHeight="1" thickBot="1">
      <c r="A3" s="36"/>
      <c r="B3" s="37"/>
      <c r="C3" s="38"/>
      <c r="D3" s="39"/>
      <c r="E3" s="39"/>
      <c r="F3" s="39"/>
      <c r="G3" s="39"/>
      <c r="H3" s="40"/>
      <c r="I3" s="40"/>
      <c r="J3" s="40"/>
      <c r="K3" s="40"/>
      <c r="L3" s="40"/>
      <c r="M3" s="41"/>
      <c r="N3" s="40"/>
      <c r="O3" s="257"/>
      <c r="P3" s="257"/>
      <c r="Q3" s="40"/>
      <c r="R3" s="257"/>
      <c r="S3" s="257"/>
      <c r="T3" s="749" t="s">
        <v>23</v>
      </c>
      <c r="U3" s="749"/>
      <c r="V3" s="749"/>
      <c r="W3" s="749"/>
    </row>
    <row r="4" spans="1:23" ht="20.100000000000001" customHeight="1">
      <c r="A4" s="761" t="s">
        <v>24</v>
      </c>
      <c r="B4" s="763"/>
      <c r="C4" s="763"/>
      <c r="D4" s="779" t="str">
        <f>총괄표!D5</f>
        <v>17년도                  예산액                  (A)</v>
      </c>
      <c r="E4" s="779" t="str">
        <f>총괄표!E5</f>
        <v>18년도            예산액              (B)</v>
      </c>
      <c r="F4" s="764" t="s">
        <v>25</v>
      </c>
      <c r="G4" s="781"/>
      <c r="H4" s="758" t="s">
        <v>26</v>
      </c>
      <c r="I4" s="759"/>
      <c r="J4" s="759"/>
      <c r="K4" s="759"/>
      <c r="L4" s="760"/>
      <c r="M4" s="761" t="s">
        <v>27</v>
      </c>
      <c r="N4" s="762"/>
      <c r="O4" s="762"/>
      <c r="P4" s="762"/>
      <c r="Q4" s="762"/>
      <c r="R4" s="762"/>
      <c r="S4" s="762"/>
      <c r="T4" s="763"/>
      <c r="U4" s="764"/>
      <c r="V4" s="764"/>
      <c r="W4" s="765"/>
    </row>
    <row r="5" spans="1:23" ht="20.100000000000001" customHeight="1">
      <c r="A5" s="538" t="s">
        <v>28</v>
      </c>
      <c r="B5" s="539" t="s">
        <v>29</v>
      </c>
      <c r="C5" s="539" t="s">
        <v>30</v>
      </c>
      <c r="D5" s="780"/>
      <c r="E5" s="780"/>
      <c r="F5" s="543" t="s">
        <v>31</v>
      </c>
      <c r="G5" s="544" t="s">
        <v>32</v>
      </c>
      <c r="H5" s="42" t="s">
        <v>33</v>
      </c>
      <c r="I5" s="43" t="s">
        <v>34</v>
      </c>
      <c r="J5" s="43" t="s">
        <v>35</v>
      </c>
      <c r="K5" s="545" t="s">
        <v>343</v>
      </c>
      <c r="L5" s="44" t="s">
        <v>36</v>
      </c>
      <c r="M5" s="766"/>
      <c r="N5" s="767"/>
      <c r="O5" s="767"/>
      <c r="P5" s="767"/>
      <c r="Q5" s="767"/>
      <c r="R5" s="767"/>
      <c r="S5" s="767"/>
      <c r="T5" s="768"/>
      <c r="U5" s="769"/>
      <c r="V5" s="769"/>
      <c r="W5" s="770"/>
    </row>
    <row r="6" spans="1:23" s="45" customFormat="1" ht="30" customHeight="1" thickBot="1">
      <c r="A6" s="771" t="s">
        <v>37</v>
      </c>
      <c r="B6" s="772"/>
      <c r="C6" s="773"/>
      <c r="D6" s="316">
        <f>D7+D23+D26+D29+D37+D41+D46+D50+D56+D61+D67</f>
        <v>0</v>
      </c>
      <c r="E6" s="316">
        <f>E7+E23+E26+E29+E37+E41+E46+E50+E56+E61+E67</f>
        <v>414070350</v>
      </c>
      <c r="F6" s="317">
        <f>E6-D6</f>
        <v>414070350</v>
      </c>
      <c r="G6" s="318">
        <f>IF(D6+E6=0,0,IF(D6=0,100,F6/D6%))</f>
        <v>100</v>
      </c>
      <c r="H6" s="329">
        <f>H7+H23+H26+H29+H37+H41+H46+H50+H56+H61+H67</f>
        <v>0</v>
      </c>
      <c r="I6" s="330">
        <f>I7+I23+I26+I29+I37+I41+I46+I50+I56+I61+I67</f>
        <v>72911550</v>
      </c>
      <c r="J6" s="330">
        <f>J7+J23+J26+J29+J37+J41+J46+J50+J56+J61+J67</f>
        <v>0</v>
      </c>
      <c r="K6" s="330">
        <f>K7+K23+K26+K29+K37+K41+K46+K50+K56+K61+K67</f>
        <v>341158800</v>
      </c>
      <c r="L6" s="319">
        <f>L7+L23+L26+L29+L37+L41+L46+L50+L56+L61+L67</f>
        <v>414070350</v>
      </c>
      <c r="M6" s="320" t="s">
        <v>104</v>
      </c>
      <c r="N6" s="321"/>
      <c r="O6" s="321"/>
      <c r="P6" s="322"/>
      <c r="Q6" s="321"/>
      <c r="R6" s="321"/>
      <c r="S6" s="322"/>
      <c r="T6" s="321"/>
      <c r="U6" s="321"/>
      <c r="V6" s="774">
        <f>W7+W23+W26+W29+W37+W41+W46+W50+W56+W61+W67</f>
        <v>414070350</v>
      </c>
      <c r="W6" s="775"/>
    </row>
    <row r="7" spans="1:23" ht="15" customHeight="1">
      <c r="A7" s="776" t="s">
        <v>106</v>
      </c>
      <c r="B7" s="777"/>
      <c r="C7" s="778"/>
      <c r="D7" s="408">
        <f>D8</f>
        <v>0</v>
      </c>
      <c r="E7" s="408">
        <f>E8</f>
        <v>72911550</v>
      </c>
      <c r="F7" s="409">
        <f t="shared" ref="F7:F65" si="0">E7-D7</f>
        <v>72911550</v>
      </c>
      <c r="G7" s="410">
        <f>IF(D7+E7=0,0,IF(D7=0,100,F7/D7%))</f>
        <v>100</v>
      </c>
      <c r="H7" s="411">
        <f>H8</f>
        <v>0</v>
      </c>
      <c r="I7" s="412">
        <f t="shared" ref="I7:J7" si="1">I8</f>
        <v>72911550</v>
      </c>
      <c r="J7" s="412">
        <f t="shared" si="1"/>
        <v>0</v>
      </c>
      <c r="K7" s="412">
        <f>K8</f>
        <v>0</v>
      </c>
      <c r="L7" s="413">
        <f>L8</f>
        <v>72911550</v>
      </c>
      <c r="M7" s="414" t="s">
        <v>115</v>
      </c>
      <c r="N7" s="415"/>
      <c r="O7" s="415"/>
      <c r="P7" s="415"/>
      <c r="Q7" s="415"/>
      <c r="R7" s="415"/>
      <c r="S7" s="415"/>
      <c r="T7" s="415"/>
      <c r="U7" s="415"/>
      <c r="V7" s="415"/>
      <c r="W7" s="642">
        <f>W8</f>
        <v>72911550</v>
      </c>
    </row>
    <row r="8" spans="1:23" ht="15" customHeight="1">
      <c r="A8" s="63"/>
      <c r="B8" s="755" t="s">
        <v>107</v>
      </c>
      <c r="C8" s="756"/>
      <c r="D8" s="67">
        <f>SUM(D9:D21)</f>
        <v>0</v>
      </c>
      <c r="E8" s="67">
        <f>SUM(E9:E21)</f>
        <v>72911550</v>
      </c>
      <c r="F8" s="148">
        <f t="shared" si="0"/>
        <v>72911550</v>
      </c>
      <c r="G8" s="85">
        <f t="shared" ref="G8:G66" si="2">IF(D8+E8=0,0,IF(D8=0,100,F8/D8%))</f>
        <v>100</v>
      </c>
      <c r="H8" s="86">
        <f>SUM(H9:H21)</f>
        <v>0</v>
      </c>
      <c r="I8" s="549">
        <f>SUM(I9:I21)</f>
        <v>72911550</v>
      </c>
      <c r="J8" s="87">
        <f>SUM(J9:J21)</f>
        <v>0</v>
      </c>
      <c r="K8" s="87">
        <f>SUM(K9:K21)</f>
        <v>0</v>
      </c>
      <c r="L8" s="88">
        <f>SUM(L9:L21)</f>
        <v>72911550</v>
      </c>
      <c r="M8" s="64" t="s">
        <v>114</v>
      </c>
      <c r="N8" s="259"/>
      <c r="O8" s="259"/>
      <c r="P8" s="259"/>
      <c r="Q8" s="259"/>
      <c r="R8" s="259"/>
      <c r="S8" s="259"/>
      <c r="T8" s="259"/>
      <c r="U8" s="259"/>
      <c r="V8" s="259"/>
      <c r="W8" s="643">
        <f>SUM(W9:W22)</f>
        <v>72911550</v>
      </c>
    </row>
    <row r="9" spans="1:23" ht="15" customHeight="1">
      <c r="A9" s="63"/>
      <c r="B9" s="74"/>
      <c r="C9" s="66" t="s">
        <v>108</v>
      </c>
      <c r="D9" s="67">
        <v>0</v>
      </c>
      <c r="E9" s="67">
        <f>W9</f>
        <v>0</v>
      </c>
      <c r="F9" s="68">
        <f t="shared" si="0"/>
        <v>0</v>
      </c>
      <c r="G9" s="85">
        <f t="shared" si="2"/>
        <v>0</v>
      </c>
      <c r="H9" s="86">
        <v>0</v>
      </c>
      <c r="I9" s="549">
        <f>W9</f>
        <v>0</v>
      </c>
      <c r="J9" s="87">
        <v>0</v>
      </c>
      <c r="K9" s="87">
        <v>0</v>
      </c>
      <c r="L9" s="88">
        <f>SUM(H9:K9)</f>
        <v>0</v>
      </c>
      <c r="M9" s="246" t="s">
        <v>188</v>
      </c>
      <c r="N9" s="260"/>
      <c r="O9" s="261"/>
      <c r="P9" s="262"/>
      <c r="Q9" s="260"/>
      <c r="R9" s="261"/>
      <c r="S9" s="262"/>
      <c r="T9" s="260"/>
      <c r="U9" s="261"/>
      <c r="V9" s="262"/>
      <c r="W9" s="387">
        <v>0</v>
      </c>
    </row>
    <row r="10" spans="1:23" ht="15" customHeight="1">
      <c r="A10" s="63"/>
      <c r="B10" s="74"/>
      <c r="C10" s="66" t="s">
        <v>109</v>
      </c>
      <c r="D10" s="67">
        <v>0</v>
      </c>
      <c r="E10" s="67">
        <f>SUM(W10:W16)</f>
        <v>40511550</v>
      </c>
      <c r="F10" s="68">
        <f>E10-D10</f>
        <v>40511550</v>
      </c>
      <c r="G10" s="69">
        <f t="shared" ref="G10" si="3">IF(D10+E10=0,0,IF(D10=0,100,F10/D10%))</f>
        <v>100</v>
      </c>
      <c r="H10" s="70">
        <v>0</v>
      </c>
      <c r="I10" s="550">
        <f>SUM(W10:W16)</f>
        <v>40511550</v>
      </c>
      <c r="J10" s="71">
        <v>0</v>
      </c>
      <c r="K10" s="71">
        <v>0</v>
      </c>
      <c r="L10" s="72">
        <f>SUM(H10:K10)</f>
        <v>40511550</v>
      </c>
      <c r="M10" s="245" t="s">
        <v>512</v>
      </c>
      <c r="N10" s="514">
        <v>0</v>
      </c>
      <c r="O10" s="7" t="s">
        <v>0</v>
      </c>
      <c r="P10" s="8" t="s">
        <v>1</v>
      </c>
      <c r="Q10" s="9"/>
      <c r="R10" s="10" t="s">
        <v>2</v>
      </c>
      <c r="S10" s="8" t="s">
        <v>1</v>
      </c>
      <c r="T10" s="11">
        <v>150</v>
      </c>
      <c r="U10" s="7" t="s">
        <v>7</v>
      </c>
      <c r="V10" s="12" t="s">
        <v>4</v>
      </c>
      <c r="W10" s="637">
        <f>N10*Q10*T10</f>
        <v>0</v>
      </c>
    </row>
    <row r="11" spans="1:23" ht="15" customHeight="1">
      <c r="A11" s="63"/>
      <c r="B11" s="74"/>
      <c r="C11" s="75"/>
      <c r="D11" s="76"/>
      <c r="E11" s="76"/>
      <c r="F11" s="77"/>
      <c r="G11" s="78"/>
      <c r="H11" s="79"/>
      <c r="I11" s="551"/>
      <c r="J11" s="80"/>
      <c r="K11" s="80"/>
      <c r="L11" s="81"/>
      <c r="M11" s="228" t="s">
        <v>513</v>
      </c>
      <c r="N11" s="515">
        <v>0</v>
      </c>
      <c r="O11" s="7" t="s">
        <v>0</v>
      </c>
      <c r="P11" s="8" t="s">
        <v>1</v>
      </c>
      <c r="Q11" s="9">
        <v>3</v>
      </c>
      <c r="R11" s="10" t="s">
        <v>2</v>
      </c>
      <c r="S11" s="8" t="s">
        <v>1</v>
      </c>
      <c r="T11" s="11">
        <v>150</v>
      </c>
      <c r="U11" s="7" t="s">
        <v>7</v>
      </c>
      <c r="V11" s="12" t="s">
        <v>4</v>
      </c>
      <c r="W11" s="638">
        <f t="shared" ref="W11:W14" si="4">N11*Q11*T11</f>
        <v>0</v>
      </c>
    </row>
    <row r="12" spans="1:23" ht="15" customHeight="1">
      <c r="A12" s="63"/>
      <c r="B12" s="74"/>
      <c r="C12" s="75"/>
      <c r="D12" s="76"/>
      <c r="E12" s="76"/>
      <c r="F12" s="77"/>
      <c r="G12" s="78"/>
      <c r="H12" s="79"/>
      <c r="I12" s="551"/>
      <c r="J12" s="80"/>
      <c r="K12" s="80"/>
      <c r="L12" s="81"/>
      <c r="M12" s="228" t="s">
        <v>514</v>
      </c>
      <c r="N12" s="515">
        <v>5505</v>
      </c>
      <c r="O12" s="7" t="s">
        <v>0</v>
      </c>
      <c r="P12" s="8" t="s">
        <v>1</v>
      </c>
      <c r="Q12" s="9">
        <v>13</v>
      </c>
      <c r="R12" s="10" t="s">
        <v>2</v>
      </c>
      <c r="S12" s="8" t="s">
        <v>1</v>
      </c>
      <c r="T12" s="11">
        <v>150</v>
      </c>
      <c r="U12" s="7" t="s">
        <v>7</v>
      </c>
      <c r="V12" s="12" t="s">
        <v>4</v>
      </c>
      <c r="W12" s="638">
        <f t="shared" si="4"/>
        <v>10734750</v>
      </c>
    </row>
    <row r="13" spans="1:23" ht="15" customHeight="1">
      <c r="A13" s="63"/>
      <c r="B13" s="74"/>
      <c r="C13" s="75"/>
      <c r="D13" s="76"/>
      <c r="E13" s="76"/>
      <c r="F13" s="77"/>
      <c r="G13" s="78"/>
      <c r="H13" s="79"/>
      <c r="I13" s="551"/>
      <c r="J13" s="80"/>
      <c r="K13" s="80"/>
      <c r="L13" s="81"/>
      <c r="M13" s="228" t="s">
        <v>515</v>
      </c>
      <c r="N13" s="515">
        <v>5318</v>
      </c>
      <c r="O13" s="7" t="s">
        <v>0</v>
      </c>
      <c r="P13" s="8" t="s">
        <v>1</v>
      </c>
      <c r="Q13" s="9">
        <v>19</v>
      </c>
      <c r="R13" s="10" t="s">
        <v>2</v>
      </c>
      <c r="S13" s="8" t="s">
        <v>1</v>
      </c>
      <c r="T13" s="11">
        <v>150</v>
      </c>
      <c r="U13" s="7" t="s">
        <v>7</v>
      </c>
      <c r="V13" s="12" t="s">
        <v>4</v>
      </c>
      <c r="W13" s="638">
        <f t="shared" si="4"/>
        <v>15156300</v>
      </c>
    </row>
    <row r="14" spans="1:23" ht="15" customHeight="1">
      <c r="A14" s="63"/>
      <c r="B14" s="74"/>
      <c r="C14" s="75"/>
      <c r="D14" s="76"/>
      <c r="E14" s="76"/>
      <c r="F14" s="77"/>
      <c r="G14" s="78"/>
      <c r="H14" s="79"/>
      <c r="I14" s="551"/>
      <c r="J14" s="80"/>
      <c r="K14" s="80"/>
      <c r="L14" s="81"/>
      <c r="M14" s="228" t="s">
        <v>516</v>
      </c>
      <c r="N14" s="515">
        <v>5130</v>
      </c>
      <c r="O14" s="7" t="s">
        <v>0</v>
      </c>
      <c r="P14" s="8" t="s">
        <v>1</v>
      </c>
      <c r="Q14" s="9">
        <v>19</v>
      </c>
      <c r="R14" s="10" t="s">
        <v>2</v>
      </c>
      <c r="S14" s="8" t="s">
        <v>1</v>
      </c>
      <c r="T14" s="11">
        <v>150</v>
      </c>
      <c r="U14" s="7" t="s">
        <v>7</v>
      </c>
      <c r="V14" s="12" t="s">
        <v>4</v>
      </c>
      <c r="W14" s="638">
        <f t="shared" si="4"/>
        <v>14620500</v>
      </c>
    </row>
    <row r="15" spans="1:23" ht="15" customHeight="1">
      <c r="A15" s="63"/>
      <c r="B15" s="74"/>
      <c r="C15" s="75"/>
      <c r="D15" s="76"/>
      <c r="E15" s="76"/>
      <c r="F15" s="77"/>
      <c r="G15" s="78"/>
      <c r="H15" s="79"/>
      <c r="I15" s="551"/>
      <c r="J15" s="80"/>
      <c r="K15" s="80"/>
      <c r="L15" s="81"/>
      <c r="M15" s="228"/>
      <c r="N15" s="515">
        <v>0</v>
      </c>
      <c r="O15" s="7" t="s">
        <v>0</v>
      </c>
      <c r="P15" s="8" t="s">
        <v>1</v>
      </c>
      <c r="Q15" s="9"/>
      <c r="R15" s="10" t="s">
        <v>2</v>
      </c>
      <c r="S15" s="8" t="s">
        <v>1</v>
      </c>
      <c r="T15" s="11">
        <v>150</v>
      </c>
      <c r="U15" s="7" t="s">
        <v>7</v>
      </c>
      <c r="V15" s="12" t="s">
        <v>4</v>
      </c>
      <c r="W15" s="638">
        <f t="shared" ref="W15:W16" si="5">N15*Q15*T15</f>
        <v>0</v>
      </c>
    </row>
    <row r="16" spans="1:23" ht="15" customHeight="1">
      <c r="A16" s="63"/>
      <c r="B16" s="74"/>
      <c r="C16" s="141"/>
      <c r="D16" s="142"/>
      <c r="E16" s="142"/>
      <c r="F16" s="143"/>
      <c r="G16" s="85"/>
      <c r="H16" s="86"/>
      <c r="I16" s="549"/>
      <c r="J16" s="87"/>
      <c r="K16" s="87"/>
      <c r="L16" s="88"/>
      <c r="M16" s="229"/>
      <c r="N16" s="515">
        <v>0</v>
      </c>
      <c r="O16" s="7" t="s">
        <v>0</v>
      </c>
      <c r="P16" s="8" t="s">
        <v>1</v>
      </c>
      <c r="Q16" s="9"/>
      <c r="R16" s="10" t="s">
        <v>2</v>
      </c>
      <c r="S16" s="8" t="s">
        <v>1</v>
      </c>
      <c r="T16" s="11">
        <v>150</v>
      </c>
      <c r="U16" s="7" t="s">
        <v>7</v>
      </c>
      <c r="V16" s="12" t="s">
        <v>4</v>
      </c>
      <c r="W16" s="638">
        <f t="shared" si="5"/>
        <v>0</v>
      </c>
    </row>
    <row r="17" spans="1:23" ht="15" customHeight="1">
      <c r="A17" s="63"/>
      <c r="B17" s="74"/>
      <c r="C17" s="66" t="s">
        <v>110</v>
      </c>
      <c r="D17" s="67">
        <v>0</v>
      </c>
      <c r="E17" s="67">
        <f>W17</f>
        <v>24300000</v>
      </c>
      <c r="F17" s="68">
        <f t="shared" ref="F17" si="6">E17-D17</f>
        <v>24300000</v>
      </c>
      <c r="G17" s="85">
        <f t="shared" ref="G17" si="7">IF(D17+E17=0,0,IF(D17=0,100,F17/D17%))</f>
        <v>100</v>
      </c>
      <c r="H17" s="86">
        <v>0</v>
      </c>
      <c r="I17" s="549">
        <f>W17</f>
        <v>24300000</v>
      </c>
      <c r="J17" s="87">
        <v>0</v>
      </c>
      <c r="K17" s="87">
        <v>0</v>
      </c>
      <c r="L17" s="88">
        <f>SUM(H17:K17)</f>
        <v>24300000</v>
      </c>
      <c r="M17" s="246" t="s">
        <v>517</v>
      </c>
      <c r="N17" s="260">
        <v>3000</v>
      </c>
      <c r="O17" s="393" t="s">
        <v>0</v>
      </c>
      <c r="P17" s="272" t="s">
        <v>1</v>
      </c>
      <c r="Q17" s="394">
        <v>54</v>
      </c>
      <c r="R17" s="395" t="s">
        <v>2</v>
      </c>
      <c r="S17" s="272" t="s">
        <v>1</v>
      </c>
      <c r="T17" s="396">
        <v>150</v>
      </c>
      <c r="U17" s="393" t="s">
        <v>7</v>
      </c>
      <c r="V17" s="26" t="s">
        <v>4</v>
      </c>
      <c r="W17" s="387">
        <f>N17*Q17*T17</f>
        <v>24300000</v>
      </c>
    </row>
    <row r="18" spans="1:23" ht="15" customHeight="1">
      <c r="A18" s="63"/>
      <c r="B18" s="74"/>
      <c r="C18" s="66" t="s">
        <v>111</v>
      </c>
      <c r="D18" s="67">
        <v>0</v>
      </c>
      <c r="E18" s="67">
        <f>SUM(W18:W19)</f>
        <v>0</v>
      </c>
      <c r="F18" s="68">
        <f t="shared" ref="F18" si="8">E18-D18</f>
        <v>0</v>
      </c>
      <c r="G18" s="69">
        <f t="shared" ref="G18" si="9">IF(D18+E18=0,0,IF(D18=0,100,F18/D18%))</f>
        <v>0</v>
      </c>
      <c r="H18" s="70">
        <v>0</v>
      </c>
      <c r="I18" s="550">
        <f>SUM(W18:W19)</f>
        <v>0</v>
      </c>
      <c r="J18" s="71">
        <v>0</v>
      </c>
      <c r="K18" s="71">
        <v>0</v>
      </c>
      <c r="L18" s="72">
        <f>SUM(H18:K18)</f>
        <v>0</v>
      </c>
      <c r="M18" s="245" t="s">
        <v>294</v>
      </c>
      <c r="N18" s="263"/>
      <c r="O18" s="397" t="s">
        <v>0</v>
      </c>
      <c r="P18" s="398" t="s">
        <v>1</v>
      </c>
      <c r="Q18" s="399"/>
      <c r="R18" s="516" t="s">
        <v>2</v>
      </c>
      <c r="S18" s="398" t="s">
        <v>1</v>
      </c>
      <c r="T18" s="441">
        <v>12</v>
      </c>
      <c r="U18" s="397" t="s">
        <v>295</v>
      </c>
      <c r="V18" s="401" t="s">
        <v>4</v>
      </c>
      <c r="W18" s="637">
        <f>N18*Q18*T18</f>
        <v>0</v>
      </c>
    </row>
    <row r="19" spans="1:23" ht="15" customHeight="1">
      <c r="A19" s="63"/>
      <c r="B19" s="74"/>
      <c r="C19" s="141"/>
      <c r="D19" s="142"/>
      <c r="E19" s="142"/>
      <c r="F19" s="143"/>
      <c r="G19" s="85"/>
      <c r="H19" s="86"/>
      <c r="I19" s="549"/>
      <c r="J19" s="87"/>
      <c r="K19" s="87"/>
      <c r="L19" s="88"/>
      <c r="M19" s="229"/>
      <c r="N19" s="264"/>
      <c r="O19" s="14"/>
      <c r="P19" s="15"/>
      <c r="Q19" s="6"/>
      <c r="R19" s="16"/>
      <c r="S19" s="15"/>
      <c r="T19" s="18"/>
      <c r="U19" s="14"/>
      <c r="V19" s="17"/>
      <c r="W19" s="638"/>
    </row>
    <row r="20" spans="1:23" ht="15" customHeight="1">
      <c r="A20" s="63"/>
      <c r="B20" s="74"/>
      <c r="C20" s="66" t="s">
        <v>112</v>
      </c>
      <c r="D20" s="67">
        <v>0</v>
      </c>
      <c r="E20" s="67">
        <f>W20</f>
        <v>0</v>
      </c>
      <c r="F20" s="68">
        <f t="shared" ref="F20" si="10">E20-D20</f>
        <v>0</v>
      </c>
      <c r="G20" s="85">
        <f t="shared" ref="G20" si="11">IF(D20+E20=0,0,IF(D20=0,100,F20/D20%))</f>
        <v>0</v>
      </c>
      <c r="H20" s="86">
        <v>0</v>
      </c>
      <c r="I20" s="549">
        <f>W20</f>
        <v>0</v>
      </c>
      <c r="J20" s="87">
        <v>0</v>
      </c>
      <c r="K20" s="87">
        <v>0</v>
      </c>
      <c r="L20" s="88">
        <f>SUM(H20:K20)</f>
        <v>0</v>
      </c>
      <c r="M20" s="246" t="s">
        <v>116</v>
      </c>
      <c r="N20" s="260"/>
      <c r="O20" s="261"/>
      <c r="P20" s="262"/>
      <c r="Q20" s="260"/>
      <c r="R20" s="261"/>
      <c r="S20" s="262"/>
      <c r="T20" s="260"/>
      <c r="U20" s="261"/>
      <c r="V20" s="262"/>
      <c r="W20" s="387">
        <v>0</v>
      </c>
    </row>
    <row r="21" spans="1:23" ht="15" customHeight="1">
      <c r="A21" s="63"/>
      <c r="B21" s="74"/>
      <c r="C21" s="66" t="s">
        <v>113</v>
      </c>
      <c r="D21" s="67">
        <v>0</v>
      </c>
      <c r="E21" s="67">
        <f>W21+W22</f>
        <v>8100000</v>
      </c>
      <c r="F21" s="68">
        <f t="shared" ref="F21" si="12">E21-D21</f>
        <v>8100000</v>
      </c>
      <c r="G21" s="69">
        <f t="shared" ref="G21" si="13">IF(D21+E21=0,0,IF(D21=0,100,F21/D21%))</f>
        <v>100</v>
      </c>
      <c r="H21" s="70">
        <v>0</v>
      </c>
      <c r="I21" s="550">
        <f>W21+W22</f>
        <v>8100000</v>
      </c>
      <c r="J21" s="71">
        <v>0</v>
      </c>
      <c r="K21" s="71">
        <v>0</v>
      </c>
      <c r="L21" s="72">
        <f>SUM(H21:K21)</f>
        <v>8100000</v>
      </c>
      <c r="M21" s="245" t="s">
        <v>288</v>
      </c>
      <c r="N21" s="263"/>
      <c r="O21" s="14" t="s">
        <v>0</v>
      </c>
      <c r="P21" s="15" t="s">
        <v>1</v>
      </c>
      <c r="Q21" s="520"/>
      <c r="R21" s="16" t="s">
        <v>2</v>
      </c>
      <c r="S21" s="15" t="s">
        <v>1</v>
      </c>
      <c r="T21" s="11">
        <v>12</v>
      </c>
      <c r="U21" s="14" t="s">
        <v>271</v>
      </c>
      <c r="V21" s="17" t="s">
        <v>4</v>
      </c>
      <c r="W21" s="638">
        <f>N21*Q21*T21</f>
        <v>0</v>
      </c>
    </row>
    <row r="22" spans="1:23" ht="15" customHeight="1">
      <c r="A22" s="63"/>
      <c r="B22" s="74"/>
      <c r="C22" s="75"/>
      <c r="D22" s="76"/>
      <c r="E22" s="76"/>
      <c r="F22" s="77"/>
      <c r="G22" s="85"/>
      <c r="H22" s="86"/>
      <c r="I22" s="549"/>
      <c r="J22" s="87"/>
      <c r="K22" s="87"/>
      <c r="L22" s="88"/>
      <c r="M22" s="229" t="s">
        <v>287</v>
      </c>
      <c r="N22" s="264">
        <v>1000</v>
      </c>
      <c r="O22" s="14" t="s">
        <v>0</v>
      </c>
      <c r="P22" s="15" t="s">
        <v>1</v>
      </c>
      <c r="Q22" s="6">
        <v>54</v>
      </c>
      <c r="R22" s="16" t="s">
        <v>2</v>
      </c>
      <c r="S22" s="15" t="s">
        <v>1</v>
      </c>
      <c r="T22" s="11">
        <v>150</v>
      </c>
      <c r="U22" s="14" t="s">
        <v>327</v>
      </c>
      <c r="V22" s="17" t="s">
        <v>4</v>
      </c>
      <c r="W22" s="638">
        <f>N22*Q22*T22</f>
        <v>8100000</v>
      </c>
    </row>
    <row r="23" spans="1:23" ht="15" customHeight="1">
      <c r="A23" s="753" t="s">
        <v>38</v>
      </c>
      <c r="B23" s="754"/>
      <c r="C23" s="754"/>
      <c r="D23" s="58">
        <f>D24</f>
        <v>0</v>
      </c>
      <c r="E23" s="58">
        <f>E24</f>
        <v>0</v>
      </c>
      <c r="F23" s="59">
        <f t="shared" si="0"/>
        <v>0</v>
      </c>
      <c r="G23" s="47">
        <f t="shared" si="2"/>
        <v>0</v>
      </c>
      <c r="H23" s="48">
        <f>H24</f>
        <v>0</v>
      </c>
      <c r="I23" s="49">
        <f t="shared" ref="I23:J23" si="14">I24</f>
        <v>0</v>
      </c>
      <c r="J23" s="49">
        <f t="shared" si="14"/>
        <v>0</v>
      </c>
      <c r="K23" s="49">
        <f>K24</f>
        <v>0</v>
      </c>
      <c r="L23" s="50">
        <f>L24</f>
        <v>0</v>
      </c>
      <c r="M23" s="60" t="s">
        <v>39</v>
      </c>
      <c r="N23" s="266"/>
      <c r="O23" s="266"/>
      <c r="P23" s="266"/>
      <c r="Q23" s="266"/>
      <c r="R23" s="266"/>
      <c r="S23" s="266"/>
      <c r="T23" s="266"/>
      <c r="U23" s="266"/>
      <c r="V23" s="266"/>
      <c r="W23" s="644">
        <f>W24</f>
        <v>0</v>
      </c>
    </row>
    <row r="24" spans="1:23" ht="15" customHeight="1">
      <c r="A24" s="63"/>
      <c r="B24" s="755" t="s">
        <v>40</v>
      </c>
      <c r="C24" s="756"/>
      <c r="D24" s="67">
        <f>SUM(D25:D25)</f>
        <v>0</v>
      </c>
      <c r="E24" s="67">
        <f>SUM(E25:E25)</f>
        <v>0</v>
      </c>
      <c r="F24" s="148">
        <f t="shared" si="0"/>
        <v>0</v>
      </c>
      <c r="G24" s="85">
        <f t="shared" si="2"/>
        <v>0</v>
      </c>
      <c r="H24" s="392">
        <f>SUM(H25:H25)</f>
        <v>0</v>
      </c>
      <c r="I24" s="331">
        <f>SUM(I25:I25)</f>
        <v>0</v>
      </c>
      <c r="J24" s="331">
        <f>SUM(J25:J25)</f>
        <v>0</v>
      </c>
      <c r="K24" s="331">
        <f>SUM(K25:K25)</f>
        <v>0</v>
      </c>
      <c r="L24" s="150">
        <f>SUM(L25:L25)</f>
        <v>0</v>
      </c>
      <c r="M24" s="64" t="s">
        <v>39</v>
      </c>
      <c r="N24" s="259"/>
      <c r="O24" s="259"/>
      <c r="P24" s="259"/>
      <c r="Q24" s="259"/>
      <c r="R24" s="259"/>
      <c r="S24" s="259"/>
      <c r="T24" s="259"/>
      <c r="U24" s="259"/>
      <c r="V24" s="259"/>
      <c r="W24" s="643">
        <f>SUM(W25:W25)</f>
        <v>0</v>
      </c>
    </row>
    <row r="25" spans="1:23" ht="15" customHeight="1">
      <c r="A25" s="194"/>
      <c r="B25" s="152"/>
      <c r="C25" s="540" t="s">
        <v>344</v>
      </c>
      <c r="D25" s="147">
        <v>0</v>
      </c>
      <c r="E25" s="147">
        <f>W25</f>
        <v>0</v>
      </c>
      <c r="F25" s="148">
        <f t="shared" si="0"/>
        <v>0</v>
      </c>
      <c r="G25" s="85">
        <f t="shared" si="2"/>
        <v>0</v>
      </c>
      <c r="H25" s="86">
        <v>0</v>
      </c>
      <c r="I25" s="87">
        <v>0</v>
      </c>
      <c r="J25" s="87">
        <v>0</v>
      </c>
      <c r="K25" s="549">
        <f>W25</f>
        <v>0</v>
      </c>
      <c r="L25" s="88">
        <f>SUM(H25:K25)</f>
        <v>0</v>
      </c>
      <c r="M25" s="237"/>
      <c r="N25" s="262"/>
      <c r="O25" s="262"/>
      <c r="P25" s="262"/>
      <c r="Q25" s="262"/>
      <c r="R25" s="262"/>
      <c r="S25" s="262"/>
      <c r="T25" s="262"/>
      <c r="U25" s="262"/>
      <c r="V25" s="262"/>
      <c r="W25" s="387">
        <v>0</v>
      </c>
    </row>
    <row r="26" spans="1:23" ht="15" customHeight="1">
      <c r="A26" s="753" t="s">
        <v>117</v>
      </c>
      <c r="B26" s="754"/>
      <c r="C26" s="754"/>
      <c r="D26" s="58">
        <f>D27</f>
        <v>0</v>
      </c>
      <c r="E26" s="58">
        <f>E27</f>
        <v>0</v>
      </c>
      <c r="F26" s="59">
        <f t="shared" ref="F26:F28" si="15">E26-D26</f>
        <v>0</v>
      </c>
      <c r="G26" s="47">
        <f t="shared" ref="G26:G28" si="16">IF(D26+E26=0,0,IF(D26=0,100,F26/D26%))</f>
        <v>0</v>
      </c>
      <c r="H26" s="48">
        <f t="shared" ref="H26:L27" si="17">H27</f>
        <v>0</v>
      </c>
      <c r="I26" s="49">
        <f t="shared" si="17"/>
        <v>0</v>
      </c>
      <c r="J26" s="49">
        <f t="shared" si="17"/>
        <v>0</v>
      </c>
      <c r="K26" s="49">
        <f>K27</f>
        <v>0</v>
      </c>
      <c r="L26" s="50">
        <f t="shared" si="17"/>
        <v>0</v>
      </c>
      <c r="M26" s="60" t="s">
        <v>120</v>
      </c>
      <c r="N26" s="266"/>
      <c r="O26" s="266"/>
      <c r="P26" s="266"/>
      <c r="Q26" s="266"/>
      <c r="R26" s="266"/>
      <c r="S26" s="266"/>
      <c r="T26" s="266"/>
      <c r="U26" s="266"/>
      <c r="V26" s="266"/>
      <c r="W26" s="644">
        <f>W27</f>
        <v>0</v>
      </c>
    </row>
    <row r="27" spans="1:23" ht="15" customHeight="1">
      <c r="A27" s="63"/>
      <c r="B27" s="755" t="s">
        <v>118</v>
      </c>
      <c r="C27" s="756"/>
      <c r="D27" s="67">
        <f>D28</f>
        <v>0</v>
      </c>
      <c r="E27" s="67">
        <f>SUM(E28)</f>
        <v>0</v>
      </c>
      <c r="F27" s="148">
        <f t="shared" si="15"/>
        <v>0</v>
      </c>
      <c r="G27" s="85">
        <f t="shared" si="16"/>
        <v>0</v>
      </c>
      <c r="H27" s="86">
        <f t="shared" si="17"/>
        <v>0</v>
      </c>
      <c r="I27" s="87">
        <f t="shared" si="17"/>
        <v>0</v>
      </c>
      <c r="J27" s="87">
        <f t="shared" si="17"/>
        <v>0</v>
      </c>
      <c r="K27" s="87">
        <f>K28</f>
        <v>0</v>
      </c>
      <c r="L27" s="88">
        <f>L28</f>
        <v>0</v>
      </c>
      <c r="M27" s="64" t="s">
        <v>120</v>
      </c>
      <c r="N27" s="259"/>
      <c r="O27" s="259"/>
      <c r="P27" s="259"/>
      <c r="Q27" s="259"/>
      <c r="R27" s="259"/>
      <c r="S27" s="259"/>
      <c r="T27" s="259"/>
      <c r="U27" s="259"/>
      <c r="V27" s="259"/>
      <c r="W27" s="643">
        <f>SUM(W28)</f>
        <v>0</v>
      </c>
    </row>
    <row r="28" spans="1:23" ht="15" customHeight="1">
      <c r="A28" s="194"/>
      <c r="B28" s="152"/>
      <c r="C28" s="540" t="s">
        <v>119</v>
      </c>
      <c r="D28" s="147">
        <v>0</v>
      </c>
      <c r="E28" s="147">
        <f>W28</f>
        <v>0</v>
      </c>
      <c r="F28" s="148">
        <f t="shared" si="15"/>
        <v>0</v>
      </c>
      <c r="G28" s="85">
        <f t="shared" si="16"/>
        <v>0</v>
      </c>
      <c r="H28" s="86">
        <v>0</v>
      </c>
      <c r="I28" s="87">
        <v>0</v>
      </c>
      <c r="J28" s="87">
        <v>0</v>
      </c>
      <c r="K28" s="549">
        <f>W28</f>
        <v>0</v>
      </c>
      <c r="L28" s="88">
        <f>SUM(H28:K28)</f>
        <v>0</v>
      </c>
      <c r="M28" s="237"/>
      <c r="N28" s="262"/>
      <c r="O28" s="262"/>
      <c r="P28" s="262"/>
      <c r="Q28" s="262"/>
      <c r="R28" s="262"/>
      <c r="S28" s="262"/>
      <c r="T28" s="262"/>
      <c r="U28" s="262"/>
      <c r="V28" s="262"/>
      <c r="W28" s="387">
        <v>0</v>
      </c>
    </row>
    <row r="29" spans="1:23" ht="15" customHeight="1">
      <c r="A29" s="744" t="s">
        <v>122</v>
      </c>
      <c r="B29" s="745"/>
      <c r="C29" s="757"/>
      <c r="D29" s="90">
        <f>D30</f>
        <v>0</v>
      </c>
      <c r="E29" s="90">
        <f>E30</f>
        <v>0</v>
      </c>
      <c r="F29" s="59">
        <f t="shared" si="0"/>
        <v>0</v>
      </c>
      <c r="G29" s="47">
        <f t="shared" si="2"/>
        <v>0</v>
      </c>
      <c r="H29" s="48">
        <f>H30</f>
        <v>0</v>
      </c>
      <c r="I29" s="49">
        <f>I30</f>
        <v>0</v>
      </c>
      <c r="J29" s="49">
        <f>J30</f>
        <v>0</v>
      </c>
      <c r="K29" s="49">
        <f>K30</f>
        <v>0</v>
      </c>
      <c r="L29" s="50">
        <f>L30</f>
        <v>0</v>
      </c>
      <c r="M29" s="60" t="s">
        <v>128</v>
      </c>
      <c r="N29" s="267"/>
      <c r="O29" s="267"/>
      <c r="P29" s="267"/>
      <c r="Q29" s="267"/>
      <c r="R29" s="267"/>
      <c r="S29" s="267"/>
      <c r="T29" s="267"/>
      <c r="U29" s="267"/>
      <c r="V29" s="267"/>
      <c r="W29" s="644">
        <f>W30</f>
        <v>0</v>
      </c>
    </row>
    <row r="30" spans="1:23" ht="15" customHeight="1">
      <c r="A30" s="96"/>
      <c r="B30" s="755" t="s">
        <v>123</v>
      </c>
      <c r="C30" s="756"/>
      <c r="D30" s="67">
        <f>SUM(D31:D36)</f>
        <v>0</v>
      </c>
      <c r="E30" s="67">
        <f>SUM(E31:E36)</f>
        <v>0</v>
      </c>
      <c r="F30" s="148">
        <f t="shared" si="0"/>
        <v>0</v>
      </c>
      <c r="G30" s="85">
        <f t="shared" si="2"/>
        <v>0</v>
      </c>
      <c r="H30" s="86">
        <f>SUM(H31:H36)</f>
        <v>0</v>
      </c>
      <c r="I30" s="87">
        <f>SUM(I31:I36)</f>
        <v>0</v>
      </c>
      <c r="J30" s="87">
        <f>SUM(J31:J36)</f>
        <v>0</v>
      </c>
      <c r="K30" s="87">
        <f>SUM(K31:K36)</f>
        <v>0</v>
      </c>
      <c r="L30" s="88">
        <f>SUM(L31:L36)</f>
        <v>0</v>
      </c>
      <c r="M30" s="64" t="s">
        <v>128</v>
      </c>
      <c r="N30" s="268"/>
      <c r="O30" s="268"/>
      <c r="P30" s="268"/>
      <c r="Q30" s="268"/>
      <c r="R30" s="268"/>
      <c r="S30" s="268"/>
      <c r="T30" s="268"/>
      <c r="U30" s="268"/>
      <c r="V30" s="268"/>
      <c r="W30" s="643">
        <f>SUM(W31:W36)</f>
        <v>0</v>
      </c>
    </row>
    <row r="31" spans="1:23" ht="15" customHeight="1">
      <c r="A31" s="63"/>
      <c r="B31" s="248"/>
      <c r="C31" s="98" t="s">
        <v>124</v>
      </c>
      <c r="D31" s="147">
        <v>0</v>
      </c>
      <c r="E31" s="147">
        <f>SUM(W31:W31)</f>
        <v>0</v>
      </c>
      <c r="F31" s="148">
        <f t="shared" si="0"/>
        <v>0</v>
      </c>
      <c r="G31" s="149">
        <f t="shared" si="2"/>
        <v>0</v>
      </c>
      <c r="H31" s="553">
        <f>W31</f>
        <v>0</v>
      </c>
      <c r="I31" s="250">
        <v>0</v>
      </c>
      <c r="J31" s="250">
        <v>0</v>
      </c>
      <c r="K31" s="250">
        <v>0</v>
      </c>
      <c r="L31" s="150">
        <f>SUM(H31:K31)</f>
        <v>0</v>
      </c>
      <c r="M31" s="237"/>
      <c r="N31" s="262"/>
      <c r="O31" s="262"/>
      <c r="P31" s="262"/>
      <c r="Q31" s="262"/>
      <c r="R31" s="262"/>
      <c r="S31" s="262"/>
      <c r="T31" s="262"/>
      <c r="U31" s="262"/>
      <c r="V31" s="262"/>
      <c r="W31" s="387">
        <v>0</v>
      </c>
    </row>
    <row r="32" spans="1:23" ht="15" customHeight="1">
      <c r="A32" s="63"/>
      <c r="B32" s="248"/>
      <c r="C32" s="251" t="s">
        <v>125</v>
      </c>
      <c r="D32" s="142">
        <v>0</v>
      </c>
      <c r="E32" s="142">
        <f>W32</f>
        <v>0</v>
      </c>
      <c r="F32" s="143">
        <f>E32-D32</f>
        <v>0</v>
      </c>
      <c r="G32" s="85">
        <f t="shared" si="2"/>
        <v>0</v>
      </c>
      <c r="H32" s="554">
        <f>W32</f>
        <v>0</v>
      </c>
      <c r="I32" s="87">
        <v>0</v>
      </c>
      <c r="J32" s="87">
        <v>0</v>
      </c>
      <c r="K32" s="87">
        <v>0</v>
      </c>
      <c r="L32" s="150">
        <f>SUM(H32:K32)</f>
        <v>0</v>
      </c>
      <c r="M32" s="89"/>
      <c r="N32" s="265"/>
      <c r="O32" s="265"/>
      <c r="P32" s="265"/>
      <c r="Q32" s="265"/>
      <c r="R32" s="265"/>
      <c r="S32" s="265"/>
      <c r="T32" s="265"/>
      <c r="U32" s="265"/>
      <c r="V32" s="265"/>
      <c r="W32" s="373">
        <v>0</v>
      </c>
    </row>
    <row r="33" spans="1:27" ht="15" customHeight="1">
      <c r="A33" s="63"/>
      <c r="B33" s="252"/>
      <c r="C33" s="66" t="s">
        <v>126</v>
      </c>
      <c r="D33" s="67">
        <v>0</v>
      </c>
      <c r="E33" s="67">
        <f>SUM(W33:W35)</f>
        <v>0</v>
      </c>
      <c r="F33" s="68">
        <f t="shared" si="0"/>
        <v>0</v>
      </c>
      <c r="G33" s="69">
        <f t="shared" si="2"/>
        <v>0</v>
      </c>
      <c r="H33" s="555">
        <f>SUM(W33:W35)</f>
        <v>0</v>
      </c>
      <c r="I33" s="71">
        <v>0</v>
      </c>
      <c r="J33" s="71">
        <v>0</v>
      </c>
      <c r="K33" s="71">
        <v>0</v>
      </c>
      <c r="L33" s="72">
        <f>SUM(H33:K33)</f>
        <v>0</v>
      </c>
      <c r="M33" s="247" t="s">
        <v>129</v>
      </c>
      <c r="N33" s="21">
        <v>248970</v>
      </c>
      <c r="O33" s="14" t="s">
        <v>0</v>
      </c>
      <c r="P33" s="15" t="s">
        <v>1</v>
      </c>
      <c r="Q33" s="6"/>
      <c r="R33" s="16" t="s">
        <v>2</v>
      </c>
      <c r="S33" s="15" t="s">
        <v>1</v>
      </c>
      <c r="T33" s="18">
        <v>12</v>
      </c>
      <c r="U33" s="14" t="s">
        <v>3</v>
      </c>
      <c r="V33" s="17" t="s">
        <v>4</v>
      </c>
      <c r="W33" s="637">
        <f>N33*Q33*T33</f>
        <v>0</v>
      </c>
    </row>
    <row r="34" spans="1:27" ht="15" customHeight="1">
      <c r="A34" s="63"/>
      <c r="B34" s="252"/>
      <c r="C34" s="75"/>
      <c r="D34" s="76"/>
      <c r="E34" s="76"/>
      <c r="F34" s="77"/>
      <c r="G34" s="78"/>
      <c r="H34" s="556"/>
      <c r="I34" s="80"/>
      <c r="J34" s="80"/>
      <c r="K34" s="80"/>
      <c r="L34" s="81"/>
      <c r="M34" s="82" t="s">
        <v>273</v>
      </c>
      <c r="N34" s="21">
        <v>34850</v>
      </c>
      <c r="O34" s="14" t="s">
        <v>0</v>
      </c>
      <c r="P34" s="15" t="s">
        <v>1</v>
      </c>
      <c r="Q34" s="6"/>
      <c r="R34" s="16" t="s">
        <v>2</v>
      </c>
      <c r="S34" s="15" t="s">
        <v>1</v>
      </c>
      <c r="T34" s="18">
        <v>1</v>
      </c>
      <c r="U34" s="14" t="s">
        <v>272</v>
      </c>
      <c r="V34" s="17" t="s">
        <v>4</v>
      </c>
      <c r="W34" s="638">
        <f t="shared" ref="W34:W35" si="18">N34*Q34*T34</f>
        <v>0</v>
      </c>
    </row>
    <row r="35" spans="1:27" ht="15" customHeight="1">
      <c r="A35" s="63"/>
      <c r="B35" s="252"/>
      <c r="C35" s="141"/>
      <c r="D35" s="142"/>
      <c r="E35" s="142"/>
      <c r="F35" s="143"/>
      <c r="G35" s="85"/>
      <c r="H35" s="554"/>
      <c r="I35" s="87"/>
      <c r="J35" s="87"/>
      <c r="K35" s="87"/>
      <c r="L35" s="88"/>
      <c r="M35" s="89" t="s">
        <v>274</v>
      </c>
      <c r="N35" s="21">
        <v>35400</v>
      </c>
      <c r="O35" s="14" t="s">
        <v>0</v>
      </c>
      <c r="P35" s="15" t="s">
        <v>1</v>
      </c>
      <c r="Q35" s="6"/>
      <c r="R35" s="16" t="s">
        <v>2</v>
      </c>
      <c r="S35" s="15" t="s">
        <v>1</v>
      </c>
      <c r="T35" s="18">
        <v>2</v>
      </c>
      <c r="U35" s="14" t="s">
        <v>272</v>
      </c>
      <c r="V35" s="17" t="s">
        <v>4</v>
      </c>
      <c r="W35" s="638">
        <f t="shared" si="18"/>
        <v>0</v>
      </c>
    </row>
    <row r="36" spans="1:27" ht="15" customHeight="1">
      <c r="A36" s="63"/>
      <c r="B36" s="252"/>
      <c r="C36" s="98" t="s">
        <v>127</v>
      </c>
      <c r="D36" s="147">
        <v>0</v>
      </c>
      <c r="E36" s="147">
        <f>W36</f>
        <v>0</v>
      </c>
      <c r="F36" s="148">
        <f t="shared" si="0"/>
        <v>0</v>
      </c>
      <c r="G36" s="85">
        <f t="shared" si="2"/>
        <v>0</v>
      </c>
      <c r="H36" s="554">
        <f>W36</f>
        <v>0</v>
      </c>
      <c r="I36" s="87">
        <f t="shared" ref="I36" si="19">W36</f>
        <v>0</v>
      </c>
      <c r="J36" s="87">
        <v>0</v>
      </c>
      <c r="K36" s="87">
        <v>0</v>
      </c>
      <c r="L36" s="88">
        <f>SUM(H36:K36)</f>
        <v>0</v>
      </c>
      <c r="M36" s="237"/>
      <c r="N36" s="262"/>
      <c r="O36" s="262"/>
      <c r="P36" s="262"/>
      <c r="Q36" s="262"/>
      <c r="R36" s="262"/>
      <c r="S36" s="262"/>
      <c r="T36" s="262"/>
      <c r="U36" s="262"/>
      <c r="V36" s="262"/>
      <c r="W36" s="387">
        <v>0</v>
      </c>
      <c r="AA36" s="95"/>
    </row>
    <row r="37" spans="1:27" ht="15" customHeight="1">
      <c r="A37" s="744" t="s">
        <v>41</v>
      </c>
      <c r="B37" s="745"/>
      <c r="C37" s="757"/>
      <c r="D37" s="58">
        <f>D38</f>
        <v>0</v>
      </c>
      <c r="E37" s="58">
        <f>E38</f>
        <v>0</v>
      </c>
      <c r="F37" s="62">
        <f t="shared" ref="F37:F39" si="20">E37-D37</f>
        <v>0</v>
      </c>
      <c r="G37" s="47">
        <f t="shared" ref="G37:G38" si="21">IF(D37+E37=0,0,IF(D37=0,100,F37/D37%))</f>
        <v>0</v>
      </c>
      <c r="H37" s="454">
        <f>H38</f>
        <v>0</v>
      </c>
      <c r="I37" s="456">
        <f>I38</f>
        <v>0</v>
      </c>
      <c r="J37" s="456">
        <f>J38</f>
        <v>0</v>
      </c>
      <c r="K37" s="456">
        <f>K38</f>
        <v>0</v>
      </c>
      <c r="L37" s="455">
        <f>L38</f>
        <v>0</v>
      </c>
      <c r="M37" s="60" t="s">
        <v>42</v>
      </c>
      <c r="N37" s="267"/>
      <c r="O37" s="267"/>
      <c r="P37" s="267"/>
      <c r="Q37" s="267"/>
      <c r="R37" s="267"/>
      <c r="S37" s="267"/>
      <c r="T37" s="267"/>
      <c r="U37" s="267"/>
      <c r="V37" s="267"/>
      <c r="W37" s="645">
        <f>W38</f>
        <v>0</v>
      </c>
    </row>
    <row r="38" spans="1:27" ht="15" customHeight="1">
      <c r="A38" s="63"/>
      <c r="B38" s="755" t="s">
        <v>43</v>
      </c>
      <c r="C38" s="756"/>
      <c r="D38" s="147">
        <f>SUM(D39:D40)</f>
        <v>0</v>
      </c>
      <c r="E38" s="147">
        <f>SUM(E39:E40)</f>
        <v>0</v>
      </c>
      <c r="F38" s="254">
        <f t="shared" si="20"/>
        <v>0</v>
      </c>
      <c r="G38" s="85">
        <f t="shared" si="21"/>
        <v>0</v>
      </c>
      <c r="H38" s="86">
        <f>SUM(H39:H40)</f>
        <v>0</v>
      </c>
      <c r="I38" s="87">
        <f>SUM(I39:I40)</f>
        <v>0</v>
      </c>
      <c r="J38" s="87">
        <f>SUM(J39:J40)</f>
        <v>0</v>
      </c>
      <c r="K38" s="87">
        <f>SUM(K39:K40)</f>
        <v>0</v>
      </c>
      <c r="L38" s="88">
        <f>SUM(L39:L40)</f>
        <v>0</v>
      </c>
      <c r="M38" s="64" t="s">
        <v>42</v>
      </c>
      <c r="N38" s="269"/>
      <c r="O38" s="269"/>
      <c r="P38" s="269"/>
      <c r="Q38" s="269"/>
      <c r="R38" s="269"/>
      <c r="S38" s="269"/>
      <c r="T38" s="269"/>
      <c r="U38" s="269"/>
      <c r="V38" s="269"/>
      <c r="W38" s="646">
        <f>SUM(W39:W40)</f>
        <v>0</v>
      </c>
    </row>
    <row r="39" spans="1:27" ht="15" customHeight="1">
      <c r="A39" s="63"/>
      <c r="B39" s="65"/>
      <c r="C39" s="66" t="s">
        <v>44</v>
      </c>
      <c r="D39" s="67">
        <v>0</v>
      </c>
      <c r="E39" s="67">
        <f>W39</f>
        <v>0</v>
      </c>
      <c r="F39" s="68">
        <f t="shared" si="20"/>
        <v>0</v>
      </c>
      <c r="G39" s="69">
        <f>IF(D39+E39=0,0,IF(D39=0,100,F39/D39%))</f>
        <v>0</v>
      </c>
      <c r="H39" s="70">
        <v>0</v>
      </c>
      <c r="I39" s="71">
        <v>0</v>
      </c>
      <c r="J39" s="550">
        <f>W39</f>
        <v>0</v>
      </c>
      <c r="K39" s="71">
        <v>0</v>
      </c>
      <c r="L39" s="72">
        <f>SUM(H39:K39)</f>
        <v>0</v>
      </c>
      <c r="M39" s="247" t="s">
        <v>130</v>
      </c>
      <c r="N39" s="452"/>
      <c r="O39" s="14"/>
      <c r="P39" s="265"/>
      <c r="Q39" s="265"/>
      <c r="R39" s="265"/>
      <c r="S39" s="15"/>
      <c r="T39" s="18"/>
      <c r="U39" s="14"/>
      <c r="V39" s="17"/>
      <c r="W39" s="638">
        <f>N39*T39</f>
        <v>0</v>
      </c>
    </row>
    <row r="40" spans="1:27" ht="15" customHeight="1">
      <c r="A40" s="63"/>
      <c r="B40" s="74"/>
      <c r="C40" s="66" t="s">
        <v>121</v>
      </c>
      <c r="D40" s="67">
        <v>0</v>
      </c>
      <c r="E40" s="67">
        <f>W40</f>
        <v>0</v>
      </c>
      <c r="F40" s="68">
        <f t="shared" ref="F40:F43" si="22">E40-D40</f>
        <v>0</v>
      </c>
      <c r="G40" s="149">
        <f t="shared" ref="G40:G43" si="23">IF(D40+E40=0,0,IF(D40=0,100,F40/D40%))</f>
        <v>0</v>
      </c>
      <c r="H40" s="249">
        <v>0</v>
      </c>
      <c r="I40" s="250">
        <v>0</v>
      </c>
      <c r="J40" s="552">
        <f>W40</f>
        <v>0</v>
      </c>
      <c r="K40" s="250">
        <v>0</v>
      </c>
      <c r="L40" s="150">
        <f>SUM(H40:K40)</f>
        <v>0</v>
      </c>
      <c r="M40" s="247" t="s">
        <v>131</v>
      </c>
      <c r="N40" s="263"/>
      <c r="O40" s="458"/>
      <c r="P40" s="457"/>
      <c r="Q40" s="263"/>
      <c r="R40" s="458"/>
      <c r="S40" s="457"/>
      <c r="T40" s="263"/>
      <c r="U40" s="458"/>
      <c r="V40" s="457"/>
      <c r="W40" s="647">
        <v>0</v>
      </c>
    </row>
    <row r="41" spans="1:27" ht="15" customHeight="1">
      <c r="A41" s="744" t="s">
        <v>132</v>
      </c>
      <c r="B41" s="745"/>
      <c r="C41" s="757"/>
      <c r="D41" s="90">
        <f>D42</f>
        <v>0</v>
      </c>
      <c r="E41" s="90">
        <f>E42</f>
        <v>305758800</v>
      </c>
      <c r="F41" s="59">
        <f t="shared" si="22"/>
        <v>305758800</v>
      </c>
      <c r="G41" s="47">
        <f t="shared" si="23"/>
        <v>100</v>
      </c>
      <c r="H41" s="48">
        <f>H42</f>
        <v>0</v>
      </c>
      <c r="I41" s="49">
        <f>I42</f>
        <v>0</v>
      </c>
      <c r="J41" s="49">
        <f>J42</f>
        <v>0</v>
      </c>
      <c r="K41" s="49">
        <f>K42</f>
        <v>305758800</v>
      </c>
      <c r="L41" s="50">
        <f>L42</f>
        <v>305758800</v>
      </c>
      <c r="M41" s="60" t="s">
        <v>134</v>
      </c>
      <c r="N41" s="267"/>
      <c r="O41" s="267"/>
      <c r="P41" s="267"/>
      <c r="Q41" s="267"/>
      <c r="R41" s="267"/>
      <c r="S41" s="267"/>
      <c r="T41" s="267"/>
      <c r="U41" s="267"/>
      <c r="V41" s="267"/>
      <c r="W41" s="644">
        <f>W42</f>
        <v>305758800</v>
      </c>
    </row>
    <row r="42" spans="1:27" ht="15" customHeight="1">
      <c r="A42" s="96"/>
      <c r="B42" s="755" t="s">
        <v>133</v>
      </c>
      <c r="C42" s="756"/>
      <c r="D42" s="67">
        <f>SUM(D43:D45)</f>
        <v>0</v>
      </c>
      <c r="E42" s="67">
        <f>SUM(E43:E45)</f>
        <v>305758800</v>
      </c>
      <c r="F42" s="148">
        <f t="shared" si="22"/>
        <v>305758800</v>
      </c>
      <c r="G42" s="85">
        <f t="shared" si="23"/>
        <v>100</v>
      </c>
      <c r="H42" s="86">
        <f>SUM(H43:H45)</f>
        <v>0</v>
      </c>
      <c r="I42" s="87">
        <f>SUM(I43:I45)</f>
        <v>0</v>
      </c>
      <c r="J42" s="87">
        <f>SUM(J43:J45)</f>
        <v>0</v>
      </c>
      <c r="K42" s="87">
        <f>SUM(K43:K45)</f>
        <v>305758800</v>
      </c>
      <c r="L42" s="88">
        <f>SUM(L43:L45)</f>
        <v>305758800</v>
      </c>
      <c r="M42" s="64" t="s">
        <v>134</v>
      </c>
      <c r="N42" s="268"/>
      <c r="O42" s="268"/>
      <c r="P42" s="268"/>
      <c r="Q42" s="268"/>
      <c r="R42" s="268"/>
      <c r="S42" s="268"/>
      <c r="T42" s="268"/>
      <c r="U42" s="268"/>
      <c r="V42" s="268"/>
      <c r="W42" s="643">
        <f>SUM(W43:W45)</f>
        <v>305758800</v>
      </c>
    </row>
    <row r="43" spans="1:27" ht="15" customHeight="1">
      <c r="A43" s="63"/>
      <c r="B43" s="248"/>
      <c r="C43" s="751" t="s">
        <v>155</v>
      </c>
      <c r="D43" s="67">
        <v>0</v>
      </c>
      <c r="E43" s="67">
        <f>SUM(W43:W44)</f>
        <v>305758800</v>
      </c>
      <c r="F43" s="68">
        <f t="shared" si="22"/>
        <v>305758800</v>
      </c>
      <c r="G43" s="69">
        <f t="shared" si="23"/>
        <v>100</v>
      </c>
      <c r="H43" s="70">
        <v>0</v>
      </c>
      <c r="I43" s="71">
        <v>0</v>
      </c>
      <c r="J43" s="71">
        <v>0</v>
      </c>
      <c r="K43" s="550">
        <f>SUM(W43:W44)</f>
        <v>305758800</v>
      </c>
      <c r="L43" s="72">
        <f>SUM(H43:K43)</f>
        <v>305758800</v>
      </c>
      <c r="M43" s="247" t="s">
        <v>284</v>
      </c>
      <c r="N43" s="435">
        <v>37748</v>
      </c>
      <c r="O43" s="14" t="s">
        <v>0</v>
      </c>
      <c r="P43" s="15" t="s">
        <v>1</v>
      </c>
      <c r="Q43" s="6">
        <v>54</v>
      </c>
      <c r="R43" s="16" t="s">
        <v>2</v>
      </c>
      <c r="S43" s="15" t="s">
        <v>1</v>
      </c>
      <c r="T43" s="18">
        <v>150</v>
      </c>
      <c r="U43" s="14" t="s">
        <v>3</v>
      </c>
      <c r="V43" s="17" t="s">
        <v>4</v>
      </c>
      <c r="W43" s="638">
        <f>N43*Q43*T43</f>
        <v>305758800</v>
      </c>
    </row>
    <row r="44" spans="1:27" ht="15" customHeight="1">
      <c r="A44" s="63"/>
      <c r="B44" s="248"/>
      <c r="C44" s="752"/>
      <c r="D44" s="76"/>
      <c r="E44" s="76"/>
      <c r="F44" s="77"/>
      <c r="G44" s="78"/>
      <c r="H44" s="79"/>
      <c r="I44" s="80"/>
      <c r="J44" s="80"/>
      <c r="K44" s="551"/>
      <c r="L44" s="81"/>
      <c r="M44" s="82" t="s">
        <v>285</v>
      </c>
      <c r="N44" s="435"/>
      <c r="O44" s="14" t="s">
        <v>0</v>
      </c>
      <c r="P44" s="15" t="s">
        <v>1</v>
      </c>
      <c r="Q44" s="6"/>
      <c r="R44" s="16" t="s">
        <v>2</v>
      </c>
      <c r="S44" s="15" t="s">
        <v>1</v>
      </c>
      <c r="T44" s="18">
        <v>12</v>
      </c>
      <c r="U44" s="14" t="s">
        <v>3</v>
      </c>
      <c r="V44" s="17" t="s">
        <v>4</v>
      </c>
      <c r="W44" s="638">
        <f t="shared" ref="W44" si="24">N44*Q44*T44</f>
        <v>0</v>
      </c>
    </row>
    <row r="45" spans="1:27" ht="15" customHeight="1">
      <c r="A45" s="63"/>
      <c r="B45" s="248"/>
      <c r="C45" s="557" t="s">
        <v>345</v>
      </c>
      <c r="D45" s="147">
        <v>0</v>
      </c>
      <c r="E45" s="147">
        <f>W45</f>
        <v>0</v>
      </c>
      <c r="F45" s="68">
        <f t="shared" ref="F45" si="25">E45-D45</f>
        <v>0</v>
      </c>
      <c r="G45" s="149">
        <f t="shared" ref="G45" si="26">IF(D45+E45=0,0,IF(D45=0,100,F45/D45%))</f>
        <v>0</v>
      </c>
      <c r="H45" s="249">
        <v>0</v>
      </c>
      <c r="I45" s="250">
        <v>0</v>
      </c>
      <c r="J45" s="250">
        <v>0</v>
      </c>
      <c r="K45" s="552">
        <f>W45</f>
        <v>0</v>
      </c>
      <c r="L45" s="150">
        <f>SUM(H45:K45)</f>
        <v>0</v>
      </c>
      <c r="M45" s="237" t="s">
        <v>296</v>
      </c>
      <c r="N45" s="452"/>
      <c r="O45" s="393" t="s">
        <v>0</v>
      </c>
      <c r="P45" s="272"/>
      <c r="Q45" s="394"/>
      <c r="R45" s="395"/>
      <c r="S45" s="272" t="s">
        <v>1</v>
      </c>
      <c r="T45" s="513">
        <v>12</v>
      </c>
      <c r="U45" s="393" t="s">
        <v>3</v>
      </c>
      <c r="V45" s="26" t="s">
        <v>4</v>
      </c>
      <c r="W45" s="387">
        <f>N45*T45</f>
        <v>0</v>
      </c>
    </row>
    <row r="46" spans="1:27" ht="15" customHeight="1">
      <c r="A46" s="744" t="s">
        <v>135</v>
      </c>
      <c r="B46" s="745"/>
      <c r="C46" s="757"/>
      <c r="D46" s="90">
        <f>D47</f>
        <v>0</v>
      </c>
      <c r="E46" s="90">
        <f>E47</f>
        <v>30000000</v>
      </c>
      <c r="F46" s="59">
        <f t="shared" ref="F46:F48" si="27">E46-D46</f>
        <v>30000000</v>
      </c>
      <c r="G46" s="47">
        <f t="shared" ref="G46:G48" si="28">IF(D46+E46=0,0,IF(D46=0,100,F46/D46%))</f>
        <v>100</v>
      </c>
      <c r="H46" s="48">
        <f>H47</f>
        <v>0</v>
      </c>
      <c r="I46" s="49">
        <f>I47</f>
        <v>0</v>
      </c>
      <c r="J46" s="49">
        <f>J47</f>
        <v>0</v>
      </c>
      <c r="K46" s="49">
        <f>K47</f>
        <v>30000000</v>
      </c>
      <c r="L46" s="50">
        <f>L47</f>
        <v>30000000</v>
      </c>
      <c r="M46" s="60" t="s">
        <v>140</v>
      </c>
      <c r="N46" s="267"/>
      <c r="O46" s="267"/>
      <c r="P46" s="267"/>
      <c r="Q46" s="267"/>
      <c r="R46" s="267"/>
      <c r="S46" s="267"/>
      <c r="T46" s="267"/>
      <c r="U46" s="267"/>
      <c r="V46" s="267"/>
      <c r="W46" s="644">
        <f>W47</f>
        <v>30000000</v>
      </c>
    </row>
    <row r="47" spans="1:27" ht="15" customHeight="1">
      <c r="A47" s="96"/>
      <c r="B47" s="755" t="s">
        <v>136</v>
      </c>
      <c r="C47" s="756"/>
      <c r="D47" s="67">
        <f>SUM(D48:D49)</f>
        <v>0</v>
      </c>
      <c r="E47" s="67">
        <f>SUM(E48:E49)</f>
        <v>30000000</v>
      </c>
      <c r="F47" s="148">
        <f t="shared" si="27"/>
        <v>30000000</v>
      </c>
      <c r="G47" s="85">
        <f t="shared" si="28"/>
        <v>100</v>
      </c>
      <c r="H47" s="86">
        <f>SUM(H48:H49)</f>
        <v>0</v>
      </c>
      <c r="I47" s="87">
        <f>SUM(I48:I49)</f>
        <v>0</v>
      </c>
      <c r="J47" s="87">
        <f>SUM(J48:J49)</f>
        <v>0</v>
      </c>
      <c r="K47" s="87">
        <f>SUM(K48:K49)</f>
        <v>30000000</v>
      </c>
      <c r="L47" s="88">
        <f>SUM(L48:L49)</f>
        <v>30000000</v>
      </c>
      <c r="M47" s="64" t="s">
        <v>140</v>
      </c>
      <c r="N47" s="268"/>
      <c r="O47" s="268"/>
      <c r="P47" s="268"/>
      <c r="Q47" s="268"/>
      <c r="R47" s="268"/>
      <c r="S47" s="268"/>
      <c r="T47" s="268"/>
      <c r="U47" s="268"/>
      <c r="V47" s="268"/>
      <c r="W47" s="643">
        <f>SUM(W48:W49)</f>
        <v>30000000</v>
      </c>
    </row>
    <row r="48" spans="1:27" ht="15" customHeight="1">
      <c r="A48" s="63"/>
      <c r="B48" s="248"/>
      <c r="C48" s="98" t="s">
        <v>137</v>
      </c>
      <c r="D48" s="147">
        <v>0</v>
      </c>
      <c r="E48" s="147">
        <f>SUM(W48:W48)</f>
        <v>0</v>
      </c>
      <c r="F48" s="148">
        <f t="shared" si="27"/>
        <v>0</v>
      </c>
      <c r="G48" s="149">
        <f t="shared" si="28"/>
        <v>0</v>
      </c>
      <c r="H48" s="249">
        <v>0</v>
      </c>
      <c r="I48" s="250">
        <v>0</v>
      </c>
      <c r="J48" s="250">
        <v>0</v>
      </c>
      <c r="K48" s="552">
        <f>W48</f>
        <v>0</v>
      </c>
      <c r="L48" s="150">
        <f>SUM(H48:K48)</f>
        <v>0</v>
      </c>
      <c r="M48" s="237" t="s">
        <v>139</v>
      </c>
      <c r="N48" s="452"/>
      <c r="O48" s="393" t="s">
        <v>0</v>
      </c>
      <c r="P48" s="262"/>
      <c r="Q48" s="262"/>
      <c r="R48" s="262"/>
      <c r="S48" s="272" t="s">
        <v>1</v>
      </c>
      <c r="T48" s="513">
        <v>12</v>
      </c>
      <c r="U48" s="393" t="s">
        <v>281</v>
      </c>
      <c r="V48" s="26" t="s">
        <v>4</v>
      </c>
      <c r="W48" s="387">
        <f>N48*T48</f>
        <v>0</v>
      </c>
    </row>
    <row r="49" spans="1:23" ht="15" customHeight="1">
      <c r="A49" s="63"/>
      <c r="B49" s="248"/>
      <c r="C49" s="98" t="s">
        <v>138</v>
      </c>
      <c r="D49" s="147">
        <v>0</v>
      </c>
      <c r="E49" s="147">
        <f>W49</f>
        <v>30000000</v>
      </c>
      <c r="F49" s="148">
        <f t="shared" ref="F49" si="29">E49-D49</f>
        <v>30000000</v>
      </c>
      <c r="G49" s="149">
        <f t="shared" ref="G49" si="30">IF(D49+E49=0,0,IF(D49=0,100,F49/D49%))</f>
        <v>100</v>
      </c>
      <c r="H49" s="249">
        <v>0</v>
      </c>
      <c r="I49" s="250">
        <v>0</v>
      </c>
      <c r="J49" s="250">
        <v>0</v>
      </c>
      <c r="K49" s="552">
        <f>W49</f>
        <v>30000000</v>
      </c>
      <c r="L49" s="150">
        <f>SUM(H49:K49)</f>
        <v>30000000</v>
      </c>
      <c r="M49" s="237" t="s">
        <v>328</v>
      </c>
      <c r="N49" s="452">
        <v>30000000</v>
      </c>
      <c r="O49" s="393" t="s">
        <v>0</v>
      </c>
      <c r="P49" s="262"/>
      <c r="Q49" s="262"/>
      <c r="R49" s="262"/>
      <c r="S49" s="272" t="s">
        <v>1</v>
      </c>
      <c r="T49" s="513">
        <v>1</v>
      </c>
      <c r="U49" s="393" t="s">
        <v>272</v>
      </c>
      <c r="V49" s="26" t="s">
        <v>4</v>
      </c>
      <c r="W49" s="387">
        <f>N49*T49</f>
        <v>30000000</v>
      </c>
    </row>
    <row r="50" spans="1:23" ht="15" customHeight="1">
      <c r="A50" s="744" t="s">
        <v>141</v>
      </c>
      <c r="B50" s="745"/>
      <c r="C50" s="757"/>
      <c r="D50" s="90">
        <f>D51</f>
        <v>0</v>
      </c>
      <c r="E50" s="90">
        <f>E51</f>
        <v>0</v>
      </c>
      <c r="F50" s="59">
        <f t="shared" ref="F50:F52" si="31">E50-D50</f>
        <v>0</v>
      </c>
      <c r="G50" s="47">
        <f t="shared" ref="G50:G52" si="32">IF(D50+E50=0,0,IF(D50=0,100,F50/D50%))</f>
        <v>0</v>
      </c>
      <c r="H50" s="48">
        <f>H51</f>
        <v>0</v>
      </c>
      <c r="I50" s="49">
        <f>I51</f>
        <v>0</v>
      </c>
      <c r="J50" s="49">
        <f>J51</f>
        <v>0</v>
      </c>
      <c r="K50" s="49">
        <f>K51</f>
        <v>0</v>
      </c>
      <c r="L50" s="50">
        <f>L51</f>
        <v>0</v>
      </c>
      <c r="M50" s="60" t="s">
        <v>145</v>
      </c>
      <c r="N50" s="267"/>
      <c r="O50" s="267"/>
      <c r="P50" s="267"/>
      <c r="Q50" s="267"/>
      <c r="R50" s="267"/>
      <c r="S50" s="267"/>
      <c r="T50" s="267"/>
      <c r="U50" s="267"/>
      <c r="V50" s="267"/>
      <c r="W50" s="644">
        <f>W51</f>
        <v>0</v>
      </c>
    </row>
    <row r="51" spans="1:23" ht="15" customHeight="1">
      <c r="A51" s="96"/>
      <c r="B51" s="755" t="s">
        <v>142</v>
      </c>
      <c r="C51" s="756"/>
      <c r="D51" s="67">
        <f>SUM(D52:D55)</f>
        <v>0</v>
      </c>
      <c r="E51" s="67">
        <f>SUM(E52:E55)</f>
        <v>0</v>
      </c>
      <c r="F51" s="148">
        <f t="shared" si="31"/>
        <v>0</v>
      </c>
      <c r="G51" s="85">
        <f t="shared" si="32"/>
        <v>0</v>
      </c>
      <c r="H51" s="392">
        <f>SUM(H52:H55)</f>
        <v>0</v>
      </c>
      <c r="I51" s="331">
        <f t="shared" ref="I51:J51" si="33">SUM(I52:I55)</f>
        <v>0</v>
      </c>
      <c r="J51" s="331">
        <f t="shared" si="33"/>
        <v>0</v>
      </c>
      <c r="K51" s="331">
        <f t="shared" ref="K51" si="34">SUM(K52:K55)</f>
        <v>0</v>
      </c>
      <c r="L51" s="150">
        <f>SUM(L52:L55)</f>
        <v>0</v>
      </c>
      <c r="M51" s="64" t="s">
        <v>145</v>
      </c>
      <c r="N51" s="268"/>
      <c r="O51" s="268"/>
      <c r="P51" s="268"/>
      <c r="Q51" s="268"/>
      <c r="R51" s="268"/>
      <c r="S51" s="268"/>
      <c r="T51" s="268"/>
      <c r="U51" s="268"/>
      <c r="V51" s="268"/>
      <c r="W51" s="643">
        <f>SUM(W52:W55)</f>
        <v>0</v>
      </c>
    </row>
    <row r="52" spans="1:23" ht="15" customHeight="1">
      <c r="A52" s="63"/>
      <c r="B52" s="248"/>
      <c r="C52" s="98" t="s">
        <v>143</v>
      </c>
      <c r="D52" s="147">
        <v>0</v>
      </c>
      <c r="E52" s="147">
        <f>W52</f>
        <v>0</v>
      </c>
      <c r="F52" s="148">
        <f t="shared" si="31"/>
        <v>0</v>
      </c>
      <c r="G52" s="149">
        <f t="shared" si="32"/>
        <v>0</v>
      </c>
      <c r="H52" s="249">
        <v>0</v>
      </c>
      <c r="I52" s="552">
        <f>W52</f>
        <v>0</v>
      </c>
      <c r="J52" s="250">
        <v>0</v>
      </c>
      <c r="K52" s="250">
        <v>0</v>
      </c>
      <c r="L52" s="150">
        <f>SUM(H52:K52)</f>
        <v>0</v>
      </c>
      <c r="M52" s="237"/>
      <c r="N52" s="262"/>
      <c r="O52" s="262"/>
      <c r="P52" s="262"/>
      <c r="Q52" s="262"/>
      <c r="R52" s="262"/>
      <c r="S52" s="262"/>
      <c r="T52" s="262"/>
      <c r="U52" s="262"/>
      <c r="V52" s="262"/>
      <c r="W52" s="387">
        <v>0</v>
      </c>
    </row>
    <row r="53" spans="1:23" ht="27">
      <c r="A53" s="63"/>
      <c r="B53" s="248"/>
      <c r="C53" s="255" t="s">
        <v>156</v>
      </c>
      <c r="D53" s="147">
        <v>0</v>
      </c>
      <c r="E53" s="147">
        <f>W53</f>
        <v>0</v>
      </c>
      <c r="F53" s="148">
        <f t="shared" ref="F53:F55" si="35">E53-D53</f>
        <v>0</v>
      </c>
      <c r="G53" s="149">
        <f t="shared" ref="G53:G55" si="36">IF(D53+E53=0,0,IF(D53=0,100,F53/D53%))</f>
        <v>0</v>
      </c>
      <c r="H53" s="249">
        <v>0</v>
      </c>
      <c r="I53" s="552">
        <f>W53</f>
        <v>0</v>
      </c>
      <c r="J53" s="250">
        <v>0</v>
      </c>
      <c r="K53" s="250">
        <v>0</v>
      </c>
      <c r="L53" s="150">
        <f>SUM(H53:K53)</f>
        <v>0</v>
      </c>
      <c r="M53" s="237"/>
      <c r="N53" s="262"/>
      <c r="O53" s="262"/>
      <c r="P53" s="262"/>
      <c r="Q53" s="262"/>
      <c r="R53" s="262"/>
      <c r="S53" s="262"/>
      <c r="T53" s="262"/>
      <c r="U53" s="262"/>
      <c r="V53" s="262"/>
      <c r="W53" s="387">
        <v>0</v>
      </c>
    </row>
    <row r="54" spans="1:23" ht="15" customHeight="1">
      <c r="A54" s="63"/>
      <c r="B54" s="248"/>
      <c r="C54" s="98" t="s">
        <v>144</v>
      </c>
      <c r="D54" s="147">
        <v>0</v>
      </c>
      <c r="E54" s="147">
        <f>W54</f>
        <v>0</v>
      </c>
      <c r="F54" s="148">
        <f t="shared" si="35"/>
        <v>0</v>
      </c>
      <c r="G54" s="149">
        <f t="shared" si="36"/>
        <v>0</v>
      </c>
      <c r="H54" s="249">
        <v>0</v>
      </c>
      <c r="I54" s="552">
        <f>W54</f>
        <v>0</v>
      </c>
      <c r="J54" s="250">
        <v>0</v>
      </c>
      <c r="K54" s="250">
        <v>0</v>
      </c>
      <c r="L54" s="150">
        <f>SUM(H54:K54)</f>
        <v>0</v>
      </c>
      <c r="M54" s="237"/>
      <c r="N54" s="262"/>
      <c r="O54" s="262"/>
      <c r="P54" s="262"/>
      <c r="Q54" s="262"/>
      <c r="R54" s="262"/>
      <c r="S54" s="262"/>
      <c r="T54" s="262"/>
      <c r="U54" s="262"/>
      <c r="V54" s="262"/>
      <c r="W54" s="387">
        <v>0</v>
      </c>
    </row>
    <row r="55" spans="1:23" ht="27">
      <c r="A55" s="63"/>
      <c r="B55" s="248"/>
      <c r="C55" s="255" t="s">
        <v>157</v>
      </c>
      <c r="D55" s="147">
        <v>0</v>
      </c>
      <c r="E55" s="147">
        <f>W55</f>
        <v>0</v>
      </c>
      <c r="F55" s="148">
        <f t="shared" si="35"/>
        <v>0</v>
      </c>
      <c r="G55" s="149">
        <f t="shared" si="36"/>
        <v>0</v>
      </c>
      <c r="H55" s="249">
        <v>0</v>
      </c>
      <c r="I55" s="552">
        <f>W55</f>
        <v>0</v>
      </c>
      <c r="J55" s="250">
        <v>0</v>
      </c>
      <c r="K55" s="250">
        <v>0</v>
      </c>
      <c r="L55" s="150">
        <f>SUM(H55:K55)</f>
        <v>0</v>
      </c>
      <c r="M55" s="237"/>
      <c r="N55" s="262"/>
      <c r="O55" s="262"/>
      <c r="P55" s="262"/>
      <c r="Q55" s="262"/>
      <c r="R55" s="262"/>
      <c r="S55" s="262"/>
      <c r="T55" s="262"/>
      <c r="U55" s="262"/>
      <c r="V55" s="262"/>
      <c r="W55" s="387">
        <v>0</v>
      </c>
    </row>
    <row r="56" spans="1:23" ht="15" customHeight="1">
      <c r="A56" s="744" t="s">
        <v>146</v>
      </c>
      <c r="B56" s="745"/>
      <c r="C56" s="757"/>
      <c r="D56" s="58">
        <f>D57</f>
        <v>0</v>
      </c>
      <c r="E56" s="58">
        <f>E57</f>
        <v>0</v>
      </c>
      <c r="F56" s="59">
        <f t="shared" si="0"/>
        <v>0</v>
      </c>
      <c r="G56" s="47">
        <f t="shared" si="2"/>
        <v>0</v>
      </c>
      <c r="H56" s="48">
        <f>H57</f>
        <v>0</v>
      </c>
      <c r="I56" s="49">
        <f>I57</f>
        <v>0</v>
      </c>
      <c r="J56" s="49">
        <f>J57</f>
        <v>0</v>
      </c>
      <c r="K56" s="49">
        <f>K57</f>
        <v>0</v>
      </c>
      <c r="L56" s="50">
        <f>L57</f>
        <v>0</v>
      </c>
      <c r="M56" s="60" t="s">
        <v>45</v>
      </c>
      <c r="N56" s="266"/>
      <c r="O56" s="266"/>
      <c r="P56" s="266"/>
      <c r="Q56" s="266"/>
      <c r="R56" s="266"/>
      <c r="S56" s="266"/>
      <c r="T56" s="266"/>
      <c r="U56" s="266"/>
      <c r="V56" s="266"/>
      <c r="W56" s="644">
        <f>W57</f>
        <v>0</v>
      </c>
    </row>
    <row r="57" spans="1:23" ht="15" customHeight="1">
      <c r="A57" s="96"/>
      <c r="B57" s="755" t="s">
        <v>147</v>
      </c>
      <c r="C57" s="756"/>
      <c r="D57" s="61">
        <f>SUM(D58:D60)</f>
        <v>0</v>
      </c>
      <c r="E57" s="61">
        <f>SUM(E58:E60)</f>
        <v>0</v>
      </c>
      <c r="F57" s="53">
        <f t="shared" si="0"/>
        <v>0</v>
      </c>
      <c r="G57" s="54">
        <f t="shared" si="2"/>
        <v>0</v>
      </c>
      <c r="H57" s="55">
        <f>SUM(H58:H60)</f>
        <v>0</v>
      </c>
      <c r="I57" s="56">
        <f>SUM(I58:I60)</f>
        <v>0</v>
      </c>
      <c r="J57" s="56">
        <f>SUM(J58:J60)</f>
        <v>0</v>
      </c>
      <c r="K57" s="56">
        <f>SUM(K58:K60)</f>
        <v>0</v>
      </c>
      <c r="L57" s="57">
        <f>SUM(L58:L60)</f>
        <v>0</v>
      </c>
      <c r="M57" s="64" t="s">
        <v>45</v>
      </c>
      <c r="N57" s="259"/>
      <c r="O57" s="259"/>
      <c r="P57" s="259"/>
      <c r="Q57" s="259"/>
      <c r="R57" s="259"/>
      <c r="S57" s="259"/>
      <c r="T57" s="259"/>
      <c r="U57" s="259"/>
      <c r="V57" s="259"/>
      <c r="W57" s="643">
        <f>SUM(W58:W60)</f>
        <v>0</v>
      </c>
    </row>
    <row r="58" spans="1:23" ht="15" customHeight="1">
      <c r="A58" s="63"/>
      <c r="B58" s="97"/>
      <c r="C58" s="98" t="s">
        <v>148</v>
      </c>
      <c r="D58" s="61">
        <v>0</v>
      </c>
      <c r="E58" s="61">
        <f>W58</f>
        <v>0</v>
      </c>
      <c r="F58" s="53">
        <f t="shared" si="0"/>
        <v>0</v>
      </c>
      <c r="G58" s="91">
        <f t="shared" si="2"/>
        <v>0</v>
      </c>
      <c r="H58" s="92">
        <v>0</v>
      </c>
      <c r="I58" s="552">
        <f>W58</f>
        <v>0</v>
      </c>
      <c r="J58" s="93">
        <v>0</v>
      </c>
      <c r="K58" s="93">
        <v>0</v>
      </c>
      <c r="L58" s="94">
        <f>SUM(H58:K58)</f>
        <v>0</v>
      </c>
      <c r="M58" s="237"/>
      <c r="N58" s="270"/>
      <c r="O58" s="270"/>
      <c r="P58" s="270"/>
      <c r="Q58" s="270"/>
      <c r="R58" s="270"/>
      <c r="S58" s="270"/>
      <c r="T58" s="270"/>
      <c r="U58" s="270"/>
      <c r="V58" s="270"/>
      <c r="W58" s="387">
        <v>0</v>
      </c>
    </row>
    <row r="59" spans="1:23" ht="31.5" customHeight="1">
      <c r="A59" s="63"/>
      <c r="B59" s="97"/>
      <c r="C59" s="255" t="s">
        <v>149</v>
      </c>
      <c r="D59" s="61">
        <v>0</v>
      </c>
      <c r="E59" s="61">
        <f>W59</f>
        <v>0</v>
      </c>
      <c r="F59" s="53">
        <f t="shared" ref="F59" si="37">E59-D59</f>
        <v>0</v>
      </c>
      <c r="G59" s="91">
        <f t="shared" ref="G59" si="38">IF(D59+E59=0,0,IF(D59=0,100,F59/D59%))</f>
        <v>0</v>
      </c>
      <c r="H59" s="92">
        <v>0</v>
      </c>
      <c r="I59" s="250">
        <v>0</v>
      </c>
      <c r="J59" s="552">
        <f>W59</f>
        <v>0</v>
      </c>
      <c r="K59" s="93">
        <v>0</v>
      </c>
      <c r="L59" s="94">
        <f t="shared" ref="L59:L60" si="39">SUM(H59:K59)</f>
        <v>0</v>
      </c>
      <c r="M59" s="237"/>
      <c r="N59" s="270"/>
      <c r="O59" s="270"/>
      <c r="P59" s="270"/>
      <c r="Q59" s="270"/>
      <c r="R59" s="270"/>
      <c r="S59" s="270"/>
      <c r="T59" s="270"/>
      <c r="U59" s="270"/>
      <c r="V59" s="270"/>
      <c r="W59" s="387">
        <v>0</v>
      </c>
    </row>
    <row r="60" spans="1:23" ht="29.25" customHeight="1">
      <c r="A60" s="63"/>
      <c r="B60" s="97"/>
      <c r="C60" s="255" t="s">
        <v>346</v>
      </c>
      <c r="D60" s="147">
        <v>0</v>
      </c>
      <c r="E60" s="147">
        <f>W60</f>
        <v>0</v>
      </c>
      <c r="F60" s="148">
        <f t="shared" si="0"/>
        <v>0</v>
      </c>
      <c r="G60" s="149">
        <f t="shared" si="2"/>
        <v>0</v>
      </c>
      <c r="H60" s="249">
        <v>0</v>
      </c>
      <c r="I60" s="552">
        <f>W60</f>
        <v>0</v>
      </c>
      <c r="J60" s="250">
        <v>0</v>
      </c>
      <c r="K60" s="250">
        <v>0</v>
      </c>
      <c r="L60" s="94">
        <f t="shared" si="39"/>
        <v>0</v>
      </c>
      <c r="M60" s="237"/>
      <c r="N60" s="327"/>
      <c r="O60" s="328"/>
      <c r="P60" s="327"/>
      <c r="Q60" s="327"/>
      <c r="R60" s="328"/>
      <c r="S60" s="327"/>
      <c r="T60" s="327"/>
      <c r="U60" s="328"/>
      <c r="V60" s="327"/>
      <c r="W60" s="387">
        <v>0</v>
      </c>
    </row>
    <row r="61" spans="1:23" ht="15" customHeight="1">
      <c r="A61" s="744" t="s">
        <v>150</v>
      </c>
      <c r="B61" s="745"/>
      <c r="C61" s="746"/>
      <c r="D61" s="109">
        <f>D62</f>
        <v>0</v>
      </c>
      <c r="E61" s="109">
        <f>E62</f>
        <v>5400000</v>
      </c>
      <c r="F61" s="46">
        <f t="shared" si="0"/>
        <v>5400000</v>
      </c>
      <c r="G61" s="47">
        <f t="shared" si="2"/>
        <v>100</v>
      </c>
      <c r="H61" s="48">
        <f>H62</f>
        <v>0</v>
      </c>
      <c r="I61" s="49">
        <f>I62</f>
        <v>0</v>
      </c>
      <c r="J61" s="49">
        <f>J62</f>
        <v>0</v>
      </c>
      <c r="K61" s="49">
        <f>K62</f>
        <v>5400000</v>
      </c>
      <c r="L61" s="50">
        <f>L62</f>
        <v>5400000</v>
      </c>
      <c r="M61" s="51" t="s">
        <v>46</v>
      </c>
      <c r="N61" s="258"/>
      <c r="O61" s="258"/>
      <c r="P61" s="258"/>
      <c r="Q61" s="258"/>
      <c r="R61" s="258"/>
      <c r="S61" s="258"/>
      <c r="T61" s="258"/>
      <c r="U61" s="258"/>
      <c r="V61" s="258"/>
      <c r="W61" s="636">
        <f>W62</f>
        <v>5400000</v>
      </c>
    </row>
    <row r="62" spans="1:23" ht="15" customHeight="1">
      <c r="A62" s="96"/>
      <c r="B62" s="755" t="s">
        <v>151</v>
      </c>
      <c r="C62" s="756"/>
      <c r="D62" s="147">
        <f>SUM(D63:D66)</f>
        <v>0</v>
      </c>
      <c r="E62" s="147">
        <f>SUM(E63:E66)</f>
        <v>5400000</v>
      </c>
      <c r="F62" s="148">
        <f t="shared" si="0"/>
        <v>5400000</v>
      </c>
      <c r="G62" s="85">
        <f t="shared" si="2"/>
        <v>100</v>
      </c>
      <c r="H62" s="392">
        <f>SUM(H63:H66)</f>
        <v>0</v>
      </c>
      <c r="I62" s="331">
        <f>SUM(I63:I66)</f>
        <v>0</v>
      </c>
      <c r="J62" s="331">
        <f>SUM(J63:J66)</f>
        <v>0</v>
      </c>
      <c r="K62" s="331">
        <f>SUM(K63:K66)</f>
        <v>5400000</v>
      </c>
      <c r="L62" s="150">
        <f>SUM(L63:L66)</f>
        <v>5400000</v>
      </c>
      <c r="M62" s="64" t="s">
        <v>46</v>
      </c>
      <c r="N62" s="259"/>
      <c r="O62" s="259"/>
      <c r="P62" s="259"/>
      <c r="Q62" s="259"/>
      <c r="R62" s="259"/>
      <c r="S62" s="259"/>
      <c r="T62" s="259"/>
      <c r="U62" s="259"/>
      <c r="V62" s="259"/>
      <c r="W62" s="643">
        <f>SUM(W63:W66)</f>
        <v>5400000</v>
      </c>
    </row>
    <row r="63" spans="1:23" ht="15" customHeight="1">
      <c r="A63" s="63"/>
      <c r="B63" s="97"/>
      <c r="C63" s="98" t="s">
        <v>152</v>
      </c>
      <c r="D63" s="147">
        <v>0</v>
      </c>
      <c r="E63" s="147">
        <f>W63</f>
        <v>0</v>
      </c>
      <c r="F63" s="148">
        <f t="shared" si="0"/>
        <v>0</v>
      </c>
      <c r="G63" s="85">
        <f t="shared" si="2"/>
        <v>0</v>
      </c>
      <c r="H63" s="86">
        <v>0</v>
      </c>
      <c r="I63" s="87">
        <v>0</v>
      </c>
      <c r="J63" s="87">
        <v>0</v>
      </c>
      <c r="K63" s="549">
        <f>W63</f>
        <v>0</v>
      </c>
      <c r="L63" s="88">
        <f>SUM(H63:K63)</f>
        <v>0</v>
      </c>
      <c r="M63" s="237"/>
      <c r="N63" s="270"/>
      <c r="O63" s="270"/>
      <c r="P63" s="270"/>
      <c r="Q63" s="270"/>
      <c r="R63" s="270"/>
      <c r="S63" s="270"/>
      <c r="T63" s="270"/>
      <c r="U63" s="270"/>
      <c r="V63" s="270"/>
      <c r="W63" s="387">
        <v>0</v>
      </c>
    </row>
    <row r="64" spans="1:23" ht="27">
      <c r="A64" s="63"/>
      <c r="B64" s="97"/>
      <c r="C64" s="255" t="s">
        <v>153</v>
      </c>
      <c r="D64" s="147">
        <v>0</v>
      </c>
      <c r="E64" s="147">
        <f>W64</f>
        <v>0</v>
      </c>
      <c r="F64" s="148">
        <f t="shared" si="0"/>
        <v>0</v>
      </c>
      <c r="G64" s="149">
        <f t="shared" si="2"/>
        <v>0</v>
      </c>
      <c r="H64" s="249">
        <v>0</v>
      </c>
      <c r="I64" s="250">
        <v>0</v>
      </c>
      <c r="J64" s="250">
        <v>0</v>
      </c>
      <c r="K64" s="552">
        <f>W64</f>
        <v>0</v>
      </c>
      <c r="L64" s="88">
        <f t="shared" ref="L64:L66" si="40">SUM(H64:K64)</f>
        <v>0</v>
      </c>
      <c r="M64" s="237" t="s">
        <v>154</v>
      </c>
      <c r="N64" s="271"/>
      <c r="O64" s="272" t="s">
        <v>0</v>
      </c>
      <c r="P64" s="272" t="s">
        <v>1</v>
      </c>
      <c r="Q64" s="273">
        <v>1</v>
      </c>
      <c r="R64" s="272" t="s">
        <v>5</v>
      </c>
      <c r="S64" s="272"/>
      <c r="T64" s="274"/>
      <c r="U64" s="272"/>
      <c r="V64" s="26" t="s">
        <v>4</v>
      </c>
      <c r="W64" s="387">
        <f>N64*Q64</f>
        <v>0</v>
      </c>
    </row>
    <row r="65" spans="1:23" ht="27">
      <c r="A65" s="63"/>
      <c r="B65" s="97"/>
      <c r="C65" s="255" t="s">
        <v>347</v>
      </c>
      <c r="D65" s="147">
        <v>0</v>
      </c>
      <c r="E65" s="147">
        <f>W65</f>
        <v>5400000</v>
      </c>
      <c r="F65" s="148">
        <f t="shared" si="0"/>
        <v>5400000</v>
      </c>
      <c r="G65" s="149">
        <f t="shared" si="2"/>
        <v>100</v>
      </c>
      <c r="H65" s="249"/>
      <c r="I65" s="250">
        <v>0</v>
      </c>
      <c r="J65" s="250"/>
      <c r="K65" s="552">
        <f>W65</f>
        <v>5400000</v>
      </c>
      <c r="L65" s="88">
        <f t="shared" si="40"/>
        <v>5400000</v>
      </c>
      <c r="M65" s="237" t="s">
        <v>355</v>
      </c>
      <c r="N65" s="271">
        <v>50000</v>
      </c>
      <c r="O65" s="393" t="s">
        <v>0</v>
      </c>
      <c r="P65" s="272" t="s">
        <v>1</v>
      </c>
      <c r="Q65" s="394">
        <v>18</v>
      </c>
      <c r="R65" s="395" t="s">
        <v>2</v>
      </c>
      <c r="S65" s="272" t="s">
        <v>1</v>
      </c>
      <c r="T65" s="513">
        <v>6</v>
      </c>
      <c r="U65" s="393" t="s">
        <v>3</v>
      </c>
      <c r="V65" s="26" t="s">
        <v>4</v>
      </c>
      <c r="W65" s="387">
        <f t="shared" ref="W65" si="41">N65*Q65*T65</f>
        <v>5400000</v>
      </c>
    </row>
    <row r="66" spans="1:23" ht="15" customHeight="1" thickBot="1">
      <c r="A66" s="253"/>
      <c r="B66" s="416"/>
      <c r="C66" s="417" t="s">
        <v>348</v>
      </c>
      <c r="D66" s="418">
        <v>0</v>
      </c>
      <c r="E66" s="418">
        <f>W66</f>
        <v>0</v>
      </c>
      <c r="F66" s="419">
        <f>E66-D66</f>
        <v>0</v>
      </c>
      <c r="G66" s="420">
        <f t="shared" si="2"/>
        <v>0</v>
      </c>
      <c r="H66" s="421">
        <v>0</v>
      </c>
      <c r="I66" s="422">
        <v>0</v>
      </c>
      <c r="J66" s="422">
        <v>0</v>
      </c>
      <c r="K66" s="558">
        <f>W66</f>
        <v>0</v>
      </c>
      <c r="L66" s="88">
        <f t="shared" si="40"/>
        <v>0</v>
      </c>
      <c r="M66" s="559" t="s">
        <v>365</v>
      </c>
      <c r="N66" s="560"/>
      <c r="O66" s="561" t="s">
        <v>275</v>
      </c>
      <c r="P66" s="562" t="s">
        <v>1</v>
      </c>
      <c r="Q66" s="560"/>
      <c r="R66" s="561" t="s">
        <v>276</v>
      </c>
      <c r="S66" s="562" t="s">
        <v>1</v>
      </c>
      <c r="T66" s="560">
        <v>12</v>
      </c>
      <c r="U66" s="561" t="s">
        <v>271</v>
      </c>
      <c r="V66" s="563" t="s">
        <v>277</v>
      </c>
      <c r="W66" s="648">
        <f>N66*Q66*T66</f>
        <v>0</v>
      </c>
    </row>
    <row r="67" spans="1:23" ht="15" customHeight="1">
      <c r="A67" s="744" t="s">
        <v>349</v>
      </c>
      <c r="B67" s="745"/>
      <c r="C67" s="746"/>
      <c r="D67" s="109">
        <f>D68</f>
        <v>0</v>
      </c>
      <c r="E67" s="109">
        <f>E68</f>
        <v>0</v>
      </c>
      <c r="F67" s="46">
        <f t="shared" ref="F67:F69" si="42">E67-D67</f>
        <v>0</v>
      </c>
      <c r="G67" s="47">
        <f t="shared" ref="G67:G69" si="43">IF(D67+E67=0,0,IF(D67=0,100,F67/D67%))</f>
        <v>0</v>
      </c>
      <c r="H67" s="48">
        <f>H68</f>
        <v>0</v>
      </c>
      <c r="I67" s="49">
        <f>I68</f>
        <v>0</v>
      </c>
      <c r="J67" s="49">
        <f>J68</f>
        <v>0</v>
      </c>
      <c r="K67" s="49">
        <f>K68</f>
        <v>0</v>
      </c>
      <c r="L67" s="50">
        <f>L68</f>
        <v>0</v>
      </c>
      <c r="M67" s="51" t="s">
        <v>351</v>
      </c>
      <c r="N67" s="258"/>
      <c r="O67" s="258"/>
      <c r="P67" s="258"/>
      <c r="Q67" s="258"/>
      <c r="R67" s="258"/>
      <c r="S67" s="258"/>
      <c r="T67" s="258"/>
      <c r="U67" s="258"/>
      <c r="V67" s="258"/>
      <c r="W67" s="636">
        <f>W68</f>
        <v>0</v>
      </c>
    </row>
    <row r="68" spans="1:23" ht="27.75" customHeight="1">
      <c r="A68" s="96"/>
      <c r="B68" s="747" t="s">
        <v>350</v>
      </c>
      <c r="C68" s="748"/>
      <c r="D68" s="147">
        <f>SUM(D69:D70)</f>
        <v>0</v>
      </c>
      <c r="E68" s="147">
        <f>SUM(E69:E70)</f>
        <v>0</v>
      </c>
      <c r="F68" s="148">
        <f t="shared" si="42"/>
        <v>0</v>
      </c>
      <c r="G68" s="85">
        <f t="shared" si="43"/>
        <v>0</v>
      </c>
      <c r="H68" s="392">
        <f>SUM(H69:H70)</f>
        <v>0</v>
      </c>
      <c r="I68" s="331">
        <f>SUM(I69:I70)</f>
        <v>0</v>
      </c>
      <c r="J68" s="331">
        <f>SUM(J69:J70)</f>
        <v>0</v>
      </c>
      <c r="K68" s="331">
        <f>SUM(K69:K70)</f>
        <v>0</v>
      </c>
      <c r="L68" s="150">
        <f>SUM(L69:L70)</f>
        <v>0</v>
      </c>
      <c r="M68" s="64" t="s">
        <v>352</v>
      </c>
      <c r="N68" s="259"/>
      <c r="O68" s="259"/>
      <c r="P68" s="259"/>
      <c r="Q68" s="259"/>
      <c r="R68" s="259"/>
      <c r="S68" s="259"/>
      <c r="T68" s="259"/>
      <c r="U68" s="259"/>
      <c r="V68" s="259"/>
      <c r="W68" s="643">
        <f>SUM(W69:W70)</f>
        <v>0</v>
      </c>
    </row>
    <row r="69" spans="1:23" ht="15" customHeight="1">
      <c r="A69" s="63"/>
      <c r="B69" s="97"/>
      <c r="C69" s="98" t="s">
        <v>353</v>
      </c>
      <c r="D69" s="147">
        <v>0</v>
      </c>
      <c r="E69" s="147">
        <f>W69</f>
        <v>0</v>
      </c>
      <c r="F69" s="148">
        <f t="shared" si="42"/>
        <v>0</v>
      </c>
      <c r="G69" s="85">
        <f t="shared" si="43"/>
        <v>0</v>
      </c>
      <c r="H69" s="86">
        <v>0</v>
      </c>
      <c r="I69" s="87">
        <v>0</v>
      </c>
      <c r="J69" s="87">
        <v>0</v>
      </c>
      <c r="K69" s="549">
        <f>W69</f>
        <v>0</v>
      </c>
      <c r="L69" s="88">
        <f>SUM(H69:K69)</f>
        <v>0</v>
      </c>
      <c r="M69" s="237"/>
      <c r="N69" s="270"/>
      <c r="O69" s="270"/>
      <c r="P69" s="270"/>
      <c r="Q69" s="270"/>
      <c r="R69" s="270"/>
      <c r="S69" s="270"/>
      <c r="T69" s="270"/>
      <c r="U69" s="270"/>
      <c r="V69" s="270"/>
      <c r="W69" s="387">
        <v>0</v>
      </c>
    </row>
    <row r="70" spans="1:23" ht="26.25" customHeight="1" thickBot="1">
      <c r="A70" s="253"/>
      <c r="B70" s="416"/>
      <c r="C70" s="564" t="s">
        <v>354</v>
      </c>
      <c r="D70" s="418">
        <v>0</v>
      </c>
      <c r="E70" s="418">
        <f>W70</f>
        <v>0</v>
      </c>
      <c r="F70" s="419">
        <f>E70-D70</f>
        <v>0</v>
      </c>
      <c r="G70" s="420">
        <f t="shared" ref="G70" si="44">IF(D70+E70=0,0,IF(D70=0,100,F70/D70%))</f>
        <v>0</v>
      </c>
      <c r="H70" s="421">
        <v>0</v>
      </c>
      <c r="I70" s="422">
        <v>0</v>
      </c>
      <c r="J70" s="422">
        <v>0</v>
      </c>
      <c r="K70" s="558">
        <f>W70</f>
        <v>0</v>
      </c>
      <c r="L70" s="423">
        <f>SUM(H70:K70)</f>
        <v>0</v>
      </c>
      <c r="M70" s="559"/>
      <c r="N70" s="560"/>
      <c r="O70" s="561" t="s">
        <v>275</v>
      </c>
      <c r="P70" s="562" t="s">
        <v>1</v>
      </c>
      <c r="Q70" s="560"/>
      <c r="R70" s="561" t="s">
        <v>276</v>
      </c>
      <c r="S70" s="562" t="s">
        <v>1</v>
      </c>
      <c r="T70" s="560">
        <v>12</v>
      </c>
      <c r="U70" s="561" t="s">
        <v>271</v>
      </c>
      <c r="V70" s="563" t="s">
        <v>277</v>
      </c>
      <c r="W70" s="648">
        <f>N70*Q70*T70</f>
        <v>0</v>
      </c>
    </row>
    <row r="74" spans="1:23" s="102" customFormat="1" ht="13.5">
      <c r="A74" s="100"/>
      <c r="B74" s="100"/>
      <c r="C74" s="101"/>
      <c r="E74" s="103"/>
      <c r="H74" s="104"/>
      <c r="I74" s="104"/>
      <c r="J74" s="104"/>
      <c r="K74" s="104"/>
      <c r="L74" s="104"/>
      <c r="M74" s="105"/>
      <c r="N74" s="104"/>
      <c r="O74" s="104"/>
      <c r="P74" s="104"/>
      <c r="Q74" s="104"/>
      <c r="R74" s="104"/>
      <c r="S74" s="104"/>
      <c r="T74" s="104"/>
      <c r="U74" s="104"/>
      <c r="V74" s="104"/>
      <c r="W74" s="649"/>
    </row>
  </sheetData>
  <mergeCells count="34">
    <mergeCell ref="A23:C23"/>
    <mergeCell ref="H4:L4"/>
    <mergeCell ref="M4:W5"/>
    <mergeCell ref="A6:C6"/>
    <mergeCell ref="V6:W6"/>
    <mergeCell ref="A7:C7"/>
    <mergeCell ref="A4:C4"/>
    <mergeCell ref="D4:D5"/>
    <mergeCell ref="E4:E5"/>
    <mergeCell ref="F4:G4"/>
    <mergeCell ref="B8:C8"/>
    <mergeCell ref="B30:C30"/>
    <mergeCell ref="B24:C24"/>
    <mergeCell ref="B62:C62"/>
    <mergeCell ref="A56:C56"/>
    <mergeCell ref="B57:C57"/>
    <mergeCell ref="A50:C50"/>
    <mergeCell ref="B51:C51"/>
    <mergeCell ref="A67:C67"/>
    <mergeCell ref="B68:C68"/>
    <mergeCell ref="T3:W3"/>
    <mergeCell ref="A1:W1"/>
    <mergeCell ref="A2:W2"/>
    <mergeCell ref="C43:C44"/>
    <mergeCell ref="A61:C61"/>
    <mergeCell ref="A26:C26"/>
    <mergeCell ref="B27:C27"/>
    <mergeCell ref="A37:C37"/>
    <mergeCell ref="B38:C38"/>
    <mergeCell ref="A41:C41"/>
    <mergeCell ref="B42:C42"/>
    <mergeCell ref="A46:C46"/>
    <mergeCell ref="B47:C47"/>
    <mergeCell ref="A29:C29"/>
  </mergeCells>
  <phoneticPr fontId="3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4" firstPageNumber="60" fitToHeight="0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AA127"/>
  <sheetViews>
    <sheetView tabSelected="1" zoomScaleNormal="100" zoomScaleSheetLayoutView="100" workbookViewId="0">
      <pane ySplit="6" topLeftCell="A7" activePane="bottomLeft" state="frozen"/>
      <selection activeCell="B37" sqref="B37:C37"/>
      <selection pane="bottomLeft" activeCell="U29" sqref="U29"/>
    </sheetView>
  </sheetViews>
  <sheetFormatPr defaultRowHeight="16.5"/>
  <cols>
    <col min="1" max="2" width="5.625" style="102" customWidth="1"/>
    <col min="3" max="3" width="15.625" style="101" customWidth="1"/>
    <col min="4" max="5" width="8.625" style="102" customWidth="1"/>
    <col min="6" max="6" width="8.75" style="102" customWidth="1"/>
    <col min="7" max="7" width="7.625" style="102" customWidth="1"/>
    <col min="8" max="12" width="11" style="104" customWidth="1"/>
    <col min="13" max="13" width="16.875" style="105" customWidth="1"/>
    <col min="14" max="14" width="11" style="242" bestFit="1" customWidth="1"/>
    <col min="15" max="15" width="5.625" style="495" customWidth="1"/>
    <col min="16" max="16" width="5.625" style="244" customWidth="1"/>
    <col min="17" max="17" width="5.625" style="243" customWidth="1"/>
    <col min="18" max="18" width="5.625" style="495" customWidth="1"/>
    <col min="19" max="19" width="5.625" style="242" customWidth="1"/>
    <col min="20" max="20" width="5.625" style="243" customWidth="1"/>
    <col min="21" max="21" width="5.625" style="495" customWidth="1"/>
    <col min="22" max="22" width="5.625" style="244" customWidth="1"/>
    <col min="23" max="23" width="12.125" style="641" bestFit="1" customWidth="1"/>
    <col min="24" max="24" width="9" style="45"/>
    <col min="25" max="25" width="9.25" style="45" customWidth="1"/>
    <col min="26" max="26" width="13" style="45" customWidth="1"/>
    <col min="27" max="16384" width="9" style="45"/>
  </cols>
  <sheetData>
    <row r="1" spans="1:27" ht="31.5">
      <c r="A1" s="750" t="str">
        <f>총괄표!A1</f>
        <v>광산데이케어센터</v>
      </c>
      <c r="B1" s="750"/>
      <c r="C1" s="750"/>
      <c r="D1" s="750"/>
      <c r="E1" s="750"/>
      <c r="F1" s="750"/>
      <c r="G1" s="750"/>
      <c r="H1" s="750"/>
      <c r="I1" s="750"/>
      <c r="J1" s="750"/>
      <c r="K1" s="750"/>
      <c r="L1" s="750"/>
      <c r="M1" s="750"/>
      <c r="N1" s="750"/>
      <c r="O1" s="750"/>
      <c r="P1" s="750"/>
      <c r="Q1" s="750"/>
      <c r="R1" s="750"/>
      <c r="S1" s="750"/>
      <c r="T1" s="750"/>
      <c r="U1" s="750"/>
      <c r="V1" s="750"/>
      <c r="W1" s="750"/>
    </row>
    <row r="2" spans="1:27" ht="31.5">
      <c r="A2" s="750" t="s">
        <v>262</v>
      </c>
      <c r="B2" s="750"/>
      <c r="C2" s="750"/>
      <c r="D2" s="750"/>
      <c r="E2" s="750"/>
      <c r="F2" s="750"/>
      <c r="G2" s="750"/>
      <c r="H2" s="750"/>
      <c r="I2" s="750"/>
      <c r="J2" s="750"/>
      <c r="K2" s="750"/>
      <c r="L2" s="750"/>
      <c r="M2" s="750"/>
      <c r="N2" s="750"/>
      <c r="O2" s="750"/>
      <c r="P2" s="750"/>
      <c r="Q2" s="750"/>
      <c r="R2" s="750"/>
      <c r="S2" s="750"/>
      <c r="T2" s="750"/>
      <c r="U2" s="750"/>
      <c r="V2" s="750"/>
      <c r="W2" s="750"/>
    </row>
    <row r="3" spans="1:27" ht="24" customHeight="1" thickBot="1">
      <c r="A3" s="106"/>
      <c r="B3" s="39"/>
      <c r="C3" s="38"/>
      <c r="D3" s="39"/>
      <c r="E3" s="39"/>
      <c r="F3" s="39"/>
      <c r="G3" s="39"/>
      <c r="H3" s="40"/>
      <c r="I3" s="40"/>
      <c r="J3" s="40"/>
      <c r="K3" s="40"/>
      <c r="L3" s="40"/>
      <c r="M3" s="41"/>
      <c r="N3" s="107"/>
      <c r="O3" s="467"/>
      <c r="P3" s="41"/>
      <c r="Q3" s="518"/>
      <c r="R3" s="467"/>
      <c r="S3" s="107"/>
      <c r="T3" s="749" t="s">
        <v>23</v>
      </c>
      <c r="U3" s="749"/>
      <c r="V3" s="749"/>
      <c r="W3" s="749"/>
    </row>
    <row r="4" spans="1:27" ht="20.100000000000001" customHeight="1">
      <c r="A4" s="761" t="s">
        <v>24</v>
      </c>
      <c r="B4" s="763"/>
      <c r="C4" s="763"/>
      <c r="D4" s="779" t="str">
        <f>세입!D4:D5</f>
        <v>17년도                  예산액                  (A)</v>
      </c>
      <c r="E4" s="779" t="str">
        <f>세입!E4:E5</f>
        <v>18년도            예산액              (B)</v>
      </c>
      <c r="F4" s="764" t="s">
        <v>25</v>
      </c>
      <c r="G4" s="781"/>
      <c r="H4" s="758" t="s">
        <v>26</v>
      </c>
      <c r="I4" s="759"/>
      <c r="J4" s="759"/>
      <c r="K4" s="759"/>
      <c r="L4" s="760"/>
      <c r="M4" s="761" t="s">
        <v>27</v>
      </c>
      <c r="N4" s="762"/>
      <c r="O4" s="762"/>
      <c r="P4" s="762"/>
      <c r="Q4" s="762"/>
      <c r="R4" s="762"/>
      <c r="S4" s="763"/>
      <c r="T4" s="763"/>
      <c r="U4" s="763"/>
      <c r="V4" s="763"/>
      <c r="W4" s="765"/>
    </row>
    <row r="5" spans="1:27" ht="20.100000000000001" customHeight="1">
      <c r="A5" s="542" t="s">
        <v>28</v>
      </c>
      <c r="B5" s="543" t="s">
        <v>29</v>
      </c>
      <c r="C5" s="543" t="s">
        <v>30</v>
      </c>
      <c r="D5" s="789"/>
      <c r="E5" s="789"/>
      <c r="F5" s="543" t="s">
        <v>31</v>
      </c>
      <c r="G5" s="544" t="s">
        <v>32</v>
      </c>
      <c r="H5" s="42" t="s">
        <v>33</v>
      </c>
      <c r="I5" s="43" t="s">
        <v>34</v>
      </c>
      <c r="J5" s="43" t="s">
        <v>35</v>
      </c>
      <c r="K5" s="545" t="s">
        <v>343</v>
      </c>
      <c r="L5" s="44" t="s">
        <v>36</v>
      </c>
      <c r="M5" s="790"/>
      <c r="N5" s="791"/>
      <c r="O5" s="791"/>
      <c r="P5" s="791"/>
      <c r="Q5" s="791"/>
      <c r="R5" s="791"/>
      <c r="S5" s="792"/>
      <c r="T5" s="792"/>
      <c r="U5" s="792"/>
      <c r="V5" s="792"/>
      <c r="W5" s="793"/>
    </row>
    <row r="6" spans="1:27" ht="30" customHeight="1" thickBot="1">
      <c r="A6" s="771" t="s">
        <v>37</v>
      </c>
      <c r="B6" s="772"/>
      <c r="C6" s="773"/>
      <c r="D6" s="316">
        <f>D7+D68+D80+D102+D106+D109+D113+D116+D120+D124</f>
        <v>0</v>
      </c>
      <c r="E6" s="316">
        <f>E7+E68+E80+E102+E106+E109+E113+E116+E120+E124</f>
        <v>414070350</v>
      </c>
      <c r="F6" s="323">
        <f>E6-D6</f>
        <v>414070350</v>
      </c>
      <c r="G6" s="318">
        <f t="shared" ref="G6" si="0">IF(D6+E6=0,0,IF(D6=0,100,F6/D6%))</f>
        <v>100</v>
      </c>
      <c r="H6" s="626">
        <f>H7+H68+H80+H102+H106+H109+H113+H116+H120+H124</f>
        <v>0</v>
      </c>
      <c r="I6" s="330">
        <f t="shared" ref="I6:K6" si="1">I7+I68+I80+I102+I106+I109+I113+I116+I120+I124</f>
        <v>47700000</v>
      </c>
      <c r="J6" s="330">
        <f t="shared" si="1"/>
        <v>0</v>
      </c>
      <c r="K6" s="330">
        <f t="shared" si="1"/>
        <v>366370350</v>
      </c>
      <c r="L6" s="330">
        <f>L7+L68+L80+L102+L106+L109+L113+L116+L120+L124</f>
        <v>414070350</v>
      </c>
      <c r="M6" s="320" t="s">
        <v>105</v>
      </c>
      <c r="N6" s="324"/>
      <c r="O6" s="468"/>
      <c r="P6" s="326"/>
      <c r="Q6" s="325"/>
      <c r="R6" s="496"/>
      <c r="S6" s="324"/>
      <c r="T6" s="325"/>
      <c r="U6" s="468"/>
      <c r="V6" s="774">
        <f>W7+W68+W80+W102+W106+W109+W113+W116+W120+W124</f>
        <v>414070350</v>
      </c>
      <c r="W6" s="775"/>
      <c r="Z6" s="108">
        <f>세입!V6-세출!V6</f>
        <v>0</v>
      </c>
      <c r="AA6" s="108"/>
    </row>
    <row r="7" spans="1:27" ht="15" customHeight="1">
      <c r="A7" s="787" t="s">
        <v>47</v>
      </c>
      <c r="B7" s="784"/>
      <c r="C7" s="746"/>
      <c r="D7" s="109">
        <f>D8+D27+D35</f>
        <v>0</v>
      </c>
      <c r="E7" s="109">
        <f>E35+E27+E8</f>
        <v>327370350</v>
      </c>
      <c r="F7" s="110">
        <f>E7-D7</f>
        <v>327370350</v>
      </c>
      <c r="G7" s="47">
        <f>IF(D7+E7=0,0,IF(D7=0,100,F7/D7%))</f>
        <v>100</v>
      </c>
      <c r="H7" s="404">
        <f>H8+H27+H35</f>
        <v>0</v>
      </c>
      <c r="I7" s="405">
        <f>I8+I27+I35</f>
        <v>0</v>
      </c>
      <c r="J7" s="405">
        <f>J8+J27+J35</f>
        <v>0</v>
      </c>
      <c r="K7" s="405">
        <f>K8+K27+K35</f>
        <v>327370350</v>
      </c>
      <c r="L7" s="50">
        <f>L8+L27+L35</f>
        <v>327370350</v>
      </c>
      <c r="M7" s="51" t="s">
        <v>48</v>
      </c>
      <c r="N7" s="111"/>
      <c r="O7" s="469"/>
      <c r="P7" s="112"/>
      <c r="Q7" s="52"/>
      <c r="R7" s="469"/>
      <c r="S7" s="111"/>
      <c r="T7" s="52"/>
      <c r="U7" s="469"/>
      <c r="V7" s="112"/>
      <c r="W7" s="636">
        <f>W8+W27+W35</f>
        <v>327370350</v>
      </c>
    </row>
    <row r="8" spans="1:27" s="123" customFormat="1" ht="15" customHeight="1">
      <c r="A8" s="96"/>
      <c r="B8" s="788" t="s">
        <v>49</v>
      </c>
      <c r="C8" s="786"/>
      <c r="D8" s="113">
        <f>D9+D12+D15+D18+D21+D24</f>
        <v>0</v>
      </c>
      <c r="E8" s="113">
        <f>E9+E12+E15+E18+E21+E24</f>
        <v>229350628</v>
      </c>
      <c r="F8" s="114">
        <f>E8-D8</f>
        <v>229350628</v>
      </c>
      <c r="G8" s="115">
        <f t="shared" ref="G8:G49" si="2">IF(D8+E8=0,0,IF(D8=0,100,F8/D8%))</f>
        <v>100</v>
      </c>
      <c r="H8" s="116">
        <f>H9+H12+H15+H18+H21+H24</f>
        <v>0</v>
      </c>
      <c r="I8" s="117">
        <f>I9+I12+I15+I18+I21+I24</f>
        <v>0</v>
      </c>
      <c r="J8" s="117">
        <f>J9+J12+J15+J18+J21+J24</f>
        <v>0</v>
      </c>
      <c r="K8" s="117">
        <f>K9+K12+K15+K18+K21+K24</f>
        <v>229350628</v>
      </c>
      <c r="L8" s="118">
        <f>L9+L12+L15+L18+L21+L24</f>
        <v>229350628</v>
      </c>
      <c r="M8" s="119" t="s">
        <v>50</v>
      </c>
      <c r="N8" s="120"/>
      <c r="O8" s="470"/>
      <c r="P8" s="122"/>
      <c r="Q8" s="121"/>
      <c r="R8" s="470"/>
      <c r="S8" s="120"/>
      <c r="T8" s="121"/>
      <c r="U8" s="470"/>
      <c r="V8" s="122"/>
      <c r="W8" s="372">
        <f>W9+W12+W15+W18+W21+W24</f>
        <v>229350628</v>
      </c>
    </row>
    <row r="9" spans="1:27" s="123" customFormat="1" ht="15" customHeight="1">
      <c r="A9" s="63"/>
      <c r="B9" s="65"/>
      <c r="C9" s="66" t="s">
        <v>431</v>
      </c>
      <c r="D9" s="67">
        <v>0</v>
      </c>
      <c r="E9" s="67">
        <f>W9</f>
        <v>178640000</v>
      </c>
      <c r="F9" s="124">
        <f>E9-D9</f>
        <v>178640000</v>
      </c>
      <c r="G9" s="69">
        <f t="shared" si="2"/>
        <v>100</v>
      </c>
      <c r="H9" s="125">
        <v>0</v>
      </c>
      <c r="I9" s="126">
        <v>0</v>
      </c>
      <c r="J9" s="126">
        <v>0</v>
      </c>
      <c r="K9" s="550">
        <f>W9</f>
        <v>178640000</v>
      </c>
      <c r="L9" s="72">
        <f>SUM(H9:K9)</f>
        <v>178640000</v>
      </c>
      <c r="M9" s="275" t="s">
        <v>430</v>
      </c>
      <c r="N9" s="151"/>
      <c r="O9" s="471"/>
      <c r="P9" s="277"/>
      <c r="Q9" s="276"/>
      <c r="R9" s="471"/>
      <c r="S9" s="151"/>
      <c r="T9" s="276"/>
      <c r="U9" s="471"/>
      <c r="V9" s="277"/>
      <c r="W9" s="361">
        <f>SUM(W10:W11)</f>
        <v>178640000</v>
      </c>
    </row>
    <row r="10" spans="1:27" s="123" customFormat="1" ht="15" customHeight="1">
      <c r="A10" s="63"/>
      <c r="B10" s="74"/>
      <c r="C10" s="75"/>
      <c r="D10" s="76"/>
      <c r="E10" s="76"/>
      <c r="F10" s="130"/>
      <c r="G10" s="78"/>
      <c r="H10" s="131"/>
      <c r="I10" s="132"/>
      <c r="J10" s="132"/>
      <c r="K10" s="551"/>
      <c r="L10" s="81"/>
      <c r="M10" s="82" t="s">
        <v>366</v>
      </c>
      <c r="N10" s="22"/>
      <c r="O10" s="472"/>
      <c r="P10" s="13"/>
      <c r="Q10" s="23"/>
      <c r="R10" s="497"/>
      <c r="S10" s="13"/>
      <c r="T10" s="23"/>
      <c r="U10" s="13"/>
      <c r="V10" s="17"/>
      <c r="W10" s="362">
        <f>보수일람표!F4</f>
        <v>127400000</v>
      </c>
    </row>
    <row r="11" spans="1:27" s="123" customFormat="1" ht="15" customHeight="1">
      <c r="A11" s="63"/>
      <c r="B11" s="74"/>
      <c r="C11" s="75"/>
      <c r="D11" s="142"/>
      <c r="E11" s="142"/>
      <c r="F11" s="143"/>
      <c r="G11" s="85"/>
      <c r="H11" s="133"/>
      <c r="I11" s="134"/>
      <c r="J11" s="134"/>
      <c r="K11" s="549"/>
      <c r="L11" s="88"/>
      <c r="M11" s="135" t="s">
        <v>367</v>
      </c>
      <c r="N11" s="24"/>
      <c r="O11" s="466"/>
      <c r="P11" s="19"/>
      <c r="Q11" s="25"/>
      <c r="R11" s="464"/>
      <c r="S11" s="19"/>
      <c r="T11" s="25"/>
      <c r="U11" s="19"/>
      <c r="V11" s="20"/>
      <c r="W11" s="363">
        <f>보수일람표!F3</f>
        <v>51240000</v>
      </c>
    </row>
    <row r="12" spans="1:27" s="123" customFormat="1" ht="15" customHeight="1">
      <c r="A12" s="63"/>
      <c r="B12" s="74"/>
      <c r="C12" s="66" t="s">
        <v>51</v>
      </c>
      <c r="D12" s="76">
        <v>0</v>
      </c>
      <c r="E12" s="76">
        <f>W12</f>
        <v>16188640</v>
      </c>
      <c r="F12" s="77">
        <f>E12-D12</f>
        <v>16188640</v>
      </c>
      <c r="G12" s="78">
        <f t="shared" si="2"/>
        <v>100</v>
      </c>
      <c r="H12" s="131">
        <v>0</v>
      </c>
      <c r="I12" s="132">
        <v>0</v>
      </c>
      <c r="J12" s="132">
        <v>0</v>
      </c>
      <c r="K12" s="551">
        <f>W12</f>
        <v>16188640</v>
      </c>
      <c r="L12" s="81">
        <f>SUM(H12:K12)</f>
        <v>16188640</v>
      </c>
      <c r="M12" s="127" t="s">
        <v>52</v>
      </c>
      <c r="N12" s="136"/>
      <c r="O12" s="473"/>
      <c r="P12" s="139"/>
      <c r="Q12" s="138"/>
      <c r="R12" s="498"/>
      <c r="S12" s="136"/>
      <c r="T12" s="137"/>
      <c r="U12" s="498"/>
      <c r="V12" s="139"/>
      <c r="W12" s="364">
        <f>SUM(W13:W14)</f>
        <v>16188640</v>
      </c>
      <c r="Y12" s="140"/>
    </row>
    <row r="13" spans="1:27" s="123" customFormat="1" ht="15" customHeight="1">
      <c r="A13" s="63"/>
      <c r="B13" s="74"/>
      <c r="C13" s="75"/>
      <c r="D13" s="76"/>
      <c r="E13" s="76"/>
      <c r="F13" s="77"/>
      <c r="G13" s="78"/>
      <c r="H13" s="131"/>
      <c r="I13" s="132"/>
      <c r="J13" s="132"/>
      <c r="K13" s="551"/>
      <c r="L13" s="81"/>
      <c r="M13" s="440" t="s">
        <v>368</v>
      </c>
      <c r="N13" s="23"/>
      <c r="O13" s="472"/>
      <c r="P13" s="13"/>
      <c r="Q13" s="23"/>
      <c r="R13" s="497"/>
      <c r="S13" s="13"/>
      <c r="T13" s="23"/>
      <c r="U13" s="13"/>
      <c r="V13" s="17"/>
      <c r="W13" s="365">
        <f>보수일람표!G4</f>
        <v>12600000</v>
      </c>
    </row>
    <row r="14" spans="1:27" s="123" customFormat="1" ht="15" customHeight="1">
      <c r="A14" s="63"/>
      <c r="B14" s="74"/>
      <c r="C14" s="75"/>
      <c r="D14" s="76"/>
      <c r="E14" s="76"/>
      <c r="F14" s="77"/>
      <c r="G14" s="78"/>
      <c r="H14" s="131"/>
      <c r="I14" s="132"/>
      <c r="J14" s="132"/>
      <c r="K14" s="551"/>
      <c r="L14" s="81"/>
      <c r="M14" s="440" t="s">
        <v>369</v>
      </c>
      <c r="N14" s="23"/>
      <c r="O14" s="472"/>
      <c r="P14" s="13"/>
      <c r="Q14" s="23"/>
      <c r="R14" s="497"/>
      <c r="S14" s="13"/>
      <c r="T14" s="23"/>
      <c r="U14" s="13"/>
      <c r="V14" s="17"/>
      <c r="W14" s="365">
        <f>보수일람표!G3</f>
        <v>3588640</v>
      </c>
    </row>
    <row r="15" spans="1:27" s="123" customFormat="1" ht="15" customHeight="1">
      <c r="A15" s="63"/>
      <c r="B15" s="74"/>
      <c r="C15" s="66" t="s">
        <v>53</v>
      </c>
      <c r="D15" s="67">
        <v>0</v>
      </c>
      <c r="E15" s="67">
        <f>W15</f>
        <v>0</v>
      </c>
      <c r="F15" s="68">
        <f>E15-D15</f>
        <v>0</v>
      </c>
      <c r="G15" s="69">
        <f t="shared" si="2"/>
        <v>0</v>
      </c>
      <c r="H15" s="125">
        <v>0</v>
      </c>
      <c r="I15" s="126">
        <v>0</v>
      </c>
      <c r="J15" s="126">
        <v>0</v>
      </c>
      <c r="K15" s="550">
        <f>W15</f>
        <v>0</v>
      </c>
      <c r="L15" s="72">
        <f>SUM(H15:K15)</f>
        <v>0</v>
      </c>
      <c r="M15" s="73" t="s">
        <v>54</v>
      </c>
      <c r="N15" s="144"/>
      <c r="O15" s="474"/>
      <c r="P15" s="146"/>
      <c r="Q15" s="145"/>
      <c r="R15" s="499"/>
      <c r="S15" s="144"/>
      <c r="T15" s="99"/>
      <c r="U15" s="505"/>
      <c r="V15" s="146"/>
      <c r="W15" s="366">
        <f>SUM(W16:W17)</f>
        <v>0</v>
      </c>
    </row>
    <row r="16" spans="1:27" s="123" customFormat="1" ht="15" customHeight="1">
      <c r="A16" s="63"/>
      <c r="B16" s="74"/>
      <c r="C16" s="75"/>
      <c r="D16" s="76"/>
      <c r="E16" s="76"/>
      <c r="F16" s="77"/>
      <c r="G16" s="78"/>
      <c r="H16" s="131"/>
      <c r="I16" s="132"/>
      <c r="J16" s="132"/>
      <c r="K16" s="551"/>
      <c r="L16" s="81"/>
      <c r="M16" s="82" t="s">
        <v>370</v>
      </c>
      <c r="N16" s="23"/>
      <c r="O16" s="472"/>
      <c r="P16" s="13"/>
      <c r="Q16" s="23"/>
      <c r="R16" s="497"/>
      <c r="S16" s="13"/>
      <c r="T16" s="23"/>
      <c r="U16" s="13"/>
      <c r="V16" s="17"/>
      <c r="W16" s="362">
        <f>보수일람표!H4</f>
        <v>0</v>
      </c>
    </row>
    <row r="17" spans="1:23" s="123" customFormat="1" ht="15" customHeight="1">
      <c r="A17" s="63"/>
      <c r="B17" s="74"/>
      <c r="C17" s="141"/>
      <c r="D17" s="142"/>
      <c r="E17" s="142"/>
      <c r="F17" s="143"/>
      <c r="G17" s="85"/>
      <c r="H17" s="133"/>
      <c r="I17" s="134"/>
      <c r="J17" s="134"/>
      <c r="K17" s="549"/>
      <c r="L17" s="88"/>
      <c r="M17" s="89" t="s">
        <v>371</v>
      </c>
      <c r="N17" s="25"/>
      <c r="O17" s="466"/>
      <c r="P17" s="19"/>
      <c r="Q17" s="25"/>
      <c r="R17" s="464"/>
      <c r="S17" s="19"/>
      <c r="T17" s="25"/>
      <c r="U17" s="19"/>
      <c r="V17" s="20"/>
      <c r="W17" s="363">
        <f>보수일람표!H3</f>
        <v>0</v>
      </c>
    </row>
    <row r="18" spans="1:23" s="123" customFormat="1">
      <c r="A18" s="63"/>
      <c r="B18" s="65"/>
      <c r="C18" s="66" t="s">
        <v>158</v>
      </c>
      <c r="D18" s="67">
        <v>0</v>
      </c>
      <c r="E18" s="67">
        <f>W18</f>
        <v>16235719</v>
      </c>
      <c r="F18" s="68">
        <f>E18-D18</f>
        <v>16235719</v>
      </c>
      <c r="G18" s="69">
        <f t="shared" si="2"/>
        <v>100</v>
      </c>
      <c r="H18" s="125">
        <v>0</v>
      </c>
      <c r="I18" s="126">
        <v>0</v>
      </c>
      <c r="J18" s="126">
        <v>0</v>
      </c>
      <c r="K18" s="550">
        <f>W18</f>
        <v>16235719</v>
      </c>
      <c r="L18" s="72">
        <f>SUM(H18:K18)</f>
        <v>16235719</v>
      </c>
      <c r="M18" s="279" t="s">
        <v>372</v>
      </c>
      <c r="N18" s="144"/>
      <c r="O18" s="475"/>
      <c r="P18" s="281"/>
      <c r="Q18" s="180"/>
      <c r="R18" s="500"/>
      <c r="S18" s="144"/>
      <c r="T18" s="280"/>
      <c r="U18" s="480"/>
      <c r="V18" s="281"/>
      <c r="W18" s="367">
        <f>SUM(W19:W20)</f>
        <v>16235719</v>
      </c>
    </row>
    <row r="19" spans="1:23" s="123" customFormat="1">
      <c r="A19" s="63"/>
      <c r="B19" s="65"/>
      <c r="C19" s="541" t="s">
        <v>55</v>
      </c>
      <c r="D19" s="76"/>
      <c r="E19" s="76"/>
      <c r="F19" s="77"/>
      <c r="G19" s="78"/>
      <c r="H19" s="131"/>
      <c r="I19" s="132"/>
      <c r="J19" s="132"/>
      <c r="K19" s="551"/>
      <c r="L19" s="81"/>
      <c r="M19" s="278" t="s">
        <v>379</v>
      </c>
      <c r="N19" s="23"/>
      <c r="O19" s="472"/>
      <c r="P19" s="13"/>
      <c r="Q19" s="23"/>
      <c r="R19" s="497"/>
      <c r="S19" s="13"/>
      <c r="T19" s="23"/>
      <c r="U19" s="497"/>
      <c r="V19" s="17"/>
      <c r="W19" s="382">
        <f>보수일람표!I4</f>
        <v>11666666</v>
      </c>
    </row>
    <row r="20" spans="1:23" s="123" customFormat="1">
      <c r="A20" s="63"/>
      <c r="B20" s="65"/>
      <c r="C20" s="541"/>
      <c r="D20" s="76"/>
      <c r="E20" s="76"/>
      <c r="F20" s="77"/>
      <c r="G20" s="78"/>
      <c r="H20" s="133"/>
      <c r="I20" s="134"/>
      <c r="J20" s="134"/>
      <c r="K20" s="549"/>
      <c r="L20" s="88"/>
      <c r="M20" s="580" t="s">
        <v>380</v>
      </c>
      <c r="N20" s="23"/>
      <c r="O20" s="472"/>
      <c r="P20" s="13"/>
      <c r="Q20" s="23"/>
      <c r="R20" s="497"/>
      <c r="S20" s="13"/>
      <c r="T20" s="23"/>
      <c r="U20" s="497"/>
      <c r="V20" s="17"/>
      <c r="W20" s="382">
        <f>보수일람표!I3</f>
        <v>4569053</v>
      </c>
    </row>
    <row r="21" spans="1:23" s="123" customFormat="1" ht="15" customHeight="1">
      <c r="A21" s="63"/>
      <c r="B21" s="65"/>
      <c r="C21" s="66" t="s">
        <v>56</v>
      </c>
      <c r="D21" s="67">
        <v>0</v>
      </c>
      <c r="E21" s="67">
        <f>W21</f>
        <v>18286269</v>
      </c>
      <c r="F21" s="68">
        <f>E21-D21</f>
        <v>18286269</v>
      </c>
      <c r="G21" s="69">
        <f>IF(D21+E21=0,0,IF(D21=0,100,F21/D21%))</f>
        <v>100</v>
      </c>
      <c r="H21" s="131">
        <v>0</v>
      </c>
      <c r="I21" s="132">
        <v>0</v>
      </c>
      <c r="J21" s="132">
        <v>0</v>
      </c>
      <c r="K21" s="551">
        <f>W21</f>
        <v>18286269</v>
      </c>
      <c r="L21" s="81">
        <f>SUM(H21:K21)</f>
        <v>18286269</v>
      </c>
      <c r="M21" s="127" t="s">
        <v>429</v>
      </c>
      <c r="N21" s="144"/>
      <c r="O21" s="476"/>
      <c r="P21" s="146"/>
      <c r="Q21" s="154"/>
      <c r="R21" s="499"/>
      <c r="S21" s="144"/>
      <c r="T21" s="153"/>
      <c r="U21" s="506"/>
      <c r="V21" s="146"/>
      <c r="W21" s="366">
        <f>SUM(W22:W23)</f>
        <v>18286269</v>
      </c>
    </row>
    <row r="22" spans="1:23" s="123" customFormat="1" ht="15" customHeight="1">
      <c r="A22" s="63"/>
      <c r="B22" s="65"/>
      <c r="C22" s="75" t="s">
        <v>57</v>
      </c>
      <c r="D22" s="76"/>
      <c r="E22" s="76"/>
      <c r="F22" s="77"/>
      <c r="G22" s="78"/>
      <c r="H22" s="131"/>
      <c r="I22" s="132"/>
      <c r="J22" s="132"/>
      <c r="K22" s="551"/>
      <c r="L22" s="81"/>
      <c r="M22" s="82" t="s">
        <v>377</v>
      </c>
      <c r="N22" s="402"/>
      <c r="O22" s="472"/>
      <c r="P22" s="13"/>
      <c r="Q22" s="27"/>
      <c r="R22" s="497"/>
      <c r="S22" s="13"/>
      <c r="T22" s="23"/>
      <c r="U22" s="497"/>
      <c r="V22" s="17"/>
      <c r="W22" s="362">
        <f>보수일람표!J4</f>
        <v>13140153</v>
      </c>
    </row>
    <row r="23" spans="1:23" s="123" customFormat="1" ht="15" customHeight="1">
      <c r="A23" s="63"/>
      <c r="B23" s="65"/>
      <c r="C23" s="141"/>
      <c r="D23" s="142"/>
      <c r="E23" s="142"/>
      <c r="F23" s="143"/>
      <c r="G23" s="85"/>
      <c r="H23" s="133"/>
      <c r="I23" s="134"/>
      <c r="J23" s="134"/>
      <c r="K23" s="549"/>
      <c r="L23" s="88"/>
      <c r="M23" s="89" t="s">
        <v>378</v>
      </c>
      <c r="N23" s="403"/>
      <c r="O23" s="466"/>
      <c r="P23" s="19"/>
      <c r="Q23" s="581"/>
      <c r="R23" s="464"/>
      <c r="S23" s="19"/>
      <c r="T23" s="25"/>
      <c r="U23" s="464"/>
      <c r="V23" s="20"/>
      <c r="W23" s="363">
        <f>보수일람표!J3</f>
        <v>5146116</v>
      </c>
    </row>
    <row r="24" spans="1:23" s="123" customFormat="1" ht="15" customHeight="1">
      <c r="A24" s="63"/>
      <c r="B24" s="74"/>
      <c r="C24" s="75" t="s">
        <v>428</v>
      </c>
      <c r="D24" s="156">
        <v>0</v>
      </c>
      <c r="E24" s="156">
        <f>W24</f>
        <v>0</v>
      </c>
      <c r="F24" s="77">
        <f>E24-D24</f>
        <v>0</v>
      </c>
      <c r="G24" s="78">
        <f t="shared" si="2"/>
        <v>0</v>
      </c>
      <c r="H24" s="157">
        <v>0</v>
      </c>
      <c r="I24" s="158">
        <v>0</v>
      </c>
      <c r="J24" s="158">
        <v>0</v>
      </c>
      <c r="K24" s="627">
        <f>W24</f>
        <v>0</v>
      </c>
      <c r="L24" s="159">
        <f>SUM(H24:K24)</f>
        <v>0</v>
      </c>
      <c r="M24" s="127" t="s">
        <v>373</v>
      </c>
      <c r="N24" s="128"/>
      <c r="O24" s="477"/>
      <c r="P24" s="129"/>
      <c r="Q24" s="161"/>
      <c r="R24" s="501"/>
      <c r="S24" s="128"/>
      <c r="T24" s="160"/>
      <c r="U24" s="507"/>
      <c r="V24" s="129"/>
      <c r="W24" s="368">
        <f>SUM(W25:W26)</f>
        <v>0</v>
      </c>
    </row>
    <row r="25" spans="1:23" s="123" customFormat="1" ht="15" customHeight="1">
      <c r="A25" s="63"/>
      <c r="B25" s="74"/>
      <c r="C25" s="75"/>
      <c r="D25" s="156"/>
      <c r="E25" s="156"/>
      <c r="F25" s="77"/>
      <c r="G25" s="78"/>
      <c r="H25" s="157"/>
      <c r="I25" s="158"/>
      <c r="J25" s="158"/>
      <c r="K25" s="627"/>
      <c r="L25" s="159"/>
      <c r="M25" s="82" t="s">
        <v>375</v>
      </c>
      <c r="N25" s="23"/>
      <c r="O25" s="472"/>
      <c r="P25" s="13"/>
      <c r="Q25" s="23"/>
      <c r="R25" s="497"/>
      <c r="S25" s="13"/>
      <c r="T25" s="23"/>
      <c r="U25" s="13"/>
      <c r="V25" s="17"/>
      <c r="W25" s="365">
        <v>0</v>
      </c>
    </row>
    <row r="26" spans="1:23" s="123" customFormat="1" ht="15" customHeight="1">
      <c r="A26" s="63"/>
      <c r="B26" s="65"/>
      <c r="C26" s="195"/>
      <c r="D26" s="156"/>
      <c r="E26" s="156"/>
      <c r="F26" s="77"/>
      <c r="G26" s="85"/>
      <c r="H26" s="157"/>
      <c r="I26" s="158"/>
      <c r="J26" s="158"/>
      <c r="K26" s="627"/>
      <c r="L26" s="159"/>
      <c r="M26" s="82" t="s">
        <v>376</v>
      </c>
      <c r="N26" s="23"/>
      <c r="O26" s="472"/>
      <c r="P26" s="13"/>
      <c r="Q26" s="23"/>
      <c r="R26" s="497"/>
      <c r="S26" s="13"/>
      <c r="T26" s="23"/>
      <c r="U26" s="13"/>
      <c r="V26" s="17"/>
      <c r="W26" s="365">
        <v>0</v>
      </c>
    </row>
    <row r="27" spans="1:23" ht="15" customHeight="1">
      <c r="A27" s="63"/>
      <c r="B27" s="788" t="s">
        <v>58</v>
      </c>
      <c r="C27" s="786"/>
      <c r="D27" s="165">
        <f>D28+D33+D31</f>
        <v>0</v>
      </c>
      <c r="E27" s="165">
        <f>E33+E31+E28</f>
        <v>6200000</v>
      </c>
      <c r="F27" s="166">
        <f>E27-D27</f>
        <v>6200000</v>
      </c>
      <c r="G27" s="115">
        <f t="shared" si="2"/>
        <v>100</v>
      </c>
      <c r="H27" s="167">
        <f>H28+H31+H33</f>
        <v>0</v>
      </c>
      <c r="I27" s="168">
        <f>I28+I31+I33</f>
        <v>0</v>
      </c>
      <c r="J27" s="168">
        <f t="shared" ref="J27" si="3">J28+J31+J33</f>
        <v>0</v>
      </c>
      <c r="K27" s="168">
        <f>K28+K31+K33</f>
        <v>6200000</v>
      </c>
      <c r="L27" s="169">
        <f>L28+L31+L33</f>
        <v>6200000</v>
      </c>
      <c r="M27" s="119" t="s">
        <v>59</v>
      </c>
      <c r="N27" s="170"/>
      <c r="O27" s="478"/>
      <c r="P27" s="172"/>
      <c r="Q27" s="171"/>
      <c r="R27" s="478"/>
      <c r="S27" s="170"/>
      <c r="T27" s="171"/>
      <c r="U27" s="478"/>
      <c r="V27" s="172"/>
      <c r="W27" s="369">
        <f>W28+W31+W33</f>
        <v>6200000</v>
      </c>
    </row>
    <row r="28" spans="1:23" ht="15" customHeight="1">
      <c r="A28" s="63"/>
      <c r="B28" s="65"/>
      <c r="C28" s="66" t="s">
        <v>60</v>
      </c>
      <c r="D28" s="173">
        <v>0</v>
      </c>
      <c r="E28" s="173">
        <f>W28</f>
        <v>500000</v>
      </c>
      <c r="F28" s="68">
        <f>E28-D28</f>
        <v>500000</v>
      </c>
      <c r="G28" s="69">
        <f t="shared" si="2"/>
        <v>100</v>
      </c>
      <c r="H28" s="174">
        <v>0</v>
      </c>
      <c r="I28" s="158">
        <v>0</v>
      </c>
      <c r="J28" s="158">
        <v>0</v>
      </c>
      <c r="K28" s="627">
        <f>W28</f>
        <v>500000</v>
      </c>
      <c r="L28" s="159">
        <f>SUM(H28:K28)</f>
        <v>500000</v>
      </c>
      <c r="M28" s="73" t="s">
        <v>61</v>
      </c>
      <c r="N28" s="175"/>
      <c r="O28" s="479"/>
      <c r="P28" s="177"/>
      <c r="Q28" s="176"/>
      <c r="R28" s="479"/>
      <c r="S28" s="175"/>
      <c r="T28" s="176"/>
      <c r="U28" s="479"/>
      <c r="V28" s="177"/>
      <c r="W28" s="370">
        <f>SUM(W29:W30)</f>
        <v>500000</v>
      </c>
    </row>
    <row r="29" spans="1:23" ht="15" customHeight="1">
      <c r="A29" s="63"/>
      <c r="B29" s="65"/>
      <c r="C29" s="75"/>
      <c r="D29" s="156"/>
      <c r="E29" s="156"/>
      <c r="F29" s="77"/>
      <c r="G29" s="78"/>
      <c r="H29" s="174"/>
      <c r="I29" s="158"/>
      <c r="J29" s="158"/>
      <c r="K29" s="627"/>
      <c r="L29" s="159"/>
      <c r="M29" s="82" t="s">
        <v>160</v>
      </c>
      <c r="N29" s="107">
        <v>50000</v>
      </c>
      <c r="O29" s="472" t="s">
        <v>0</v>
      </c>
      <c r="P29" s="13"/>
      <c r="Q29" s="23"/>
      <c r="R29" s="497"/>
      <c r="S29" s="13" t="s">
        <v>159</v>
      </c>
      <c r="T29" s="23">
        <v>4</v>
      </c>
      <c r="U29" s="13" t="s">
        <v>281</v>
      </c>
      <c r="V29" s="17" t="s">
        <v>4</v>
      </c>
      <c r="W29" s="576">
        <f>N29*T29</f>
        <v>200000</v>
      </c>
    </row>
    <row r="30" spans="1:23" ht="15" customHeight="1">
      <c r="A30" s="63"/>
      <c r="B30" s="65"/>
      <c r="C30" s="75"/>
      <c r="D30" s="156"/>
      <c r="E30" s="156"/>
      <c r="F30" s="77"/>
      <c r="G30" s="78"/>
      <c r="H30" s="174"/>
      <c r="I30" s="158"/>
      <c r="J30" s="158"/>
      <c r="K30" s="627"/>
      <c r="L30" s="159"/>
      <c r="M30" s="82" t="s">
        <v>161</v>
      </c>
      <c r="N30" s="23">
        <v>50000</v>
      </c>
      <c r="O30" s="472" t="s">
        <v>0</v>
      </c>
      <c r="P30" s="13"/>
      <c r="Q30" s="23"/>
      <c r="R30" s="497"/>
      <c r="S30" s="13" t="s">
        <v>159</v>
      </c>
      <c r="T30" s="23">
        <v>6</v>
      </c>
      <c r="U30" s="13" t="s">
        <v>281</v>
      </c>
      <c r="V30" s="17" t="s">
        <v>4</v>
      </c>
      <c r="W30" s="365">
        <f>N30*T30</f>
        <v>300000</v>
      </c>
    </row>
    <row r="31" spans="1:23" ht="15" customHeight="1">
      <c r="A31" s="63"/>
      <c r="B31" s="65"/>
      <c r="C31" s="66" t="s">
        <v>62</v>
      </c>
      <c r="D31" s="173">
        <v>0</v>
      </c>
      <c r="E31" s="173">
        <f>W31</f>
        <v>5400000</v>
      </c>
      <c r="F31" s="68">
        <f>E31-D31</f>
        <v>5400000</v>
      </c>
      <c r="G31" s="69">
        <f t="shared" si="2"/>
        <v>100</v>
      </c>
      <c r="H31" s="190">
        <v>0</v>
      </c>
      <c r="I31" s="191">
        <v>0</v>
      </c>
      <c r="J31" s="191">
        <v>0</v>
      </c>
      <c r="K31" s="628">
        <f>W31</f>
        <v>5400000</v>
      </c>
      <c r="L31" s="192">
        <f>SUM(H31:K31)</f>
        <v>5400000</v>
      </c>
      <c r="M31" s="179" t="s">
        <v>63</v>
      </c>
      <c r="N31" s="175"/>
      <c r="O31" s="480"/>
      <c r="P31" s="177"/>
      <c r="Q31" s="181"/>
      <c r="R31" s="479"/>
      <c r="S31" s="175"/>
      <c r="T31" s="180"/>
      <c r="U31" s="508"/>
      <c r="V31" s="177"/>
      <c r="W31" s="370">
        <f>W32</f>
        <v>5400000</v>
      </c>
    </row>
    <row r="32" spans="1:23" ht="15" customHeight="1">
      <c r="A32" s="63"/>
      <c r="B32" s="65"/>
      <c r="C32" s="75"/>
      <c r="D32" s="156"/>
      <c r="E32" s="156"/>
      <c r="F32" s="77"/>
      <c r="G32" s="78"/>
      <c r="H32" s="178"/>
      <c r="I32" s="162"/>
      <c r="J32" s="162"/>
      <c r="K32" s="629"/>
      <c r="L32" s="163"/>
      <c r="M32" s="135" t="s">
        <v>301</v>
      </c>
      <c r="N32" s="25">
        <v>900000</v>
      </c>
      <c r="O32" s="466" t="s">
        <v>0</v>
      </c>
      <c r="P32" s="19"/>
      <c r="Q32" s="25"/>
      <c r="R32" s="464"/>
      <c r="S32" s="19" t="s">
        <v>159</v>
      </c>
      <c r="T32" s="25">
        <v>6</v>
      </c>
      <c r="U32" s="19" t="s">
        <v>300</v>
      </c>
      <c r="V32" s="20" t="s">
        <v>4</v>
      </c>
      <c r="W32" s="445">
        <f>N32*T32</f>
        <v>5400000</v>
      </c>
    </row>
    <row r="33" spans="1:23" ht="15" customHeight="1">
      <c r="A33" s="63"/>
      <c r="B33" s="65"/>
      <c r="C33" s="66" t="s">
        <v>64</v>
      </c>
      <c r="D33" s="173">
        <v>0</v>
      </c>
      <c r="E33" s="173">
        <f>W33</f>
        <v>300000</v>
      </c>
      <c r="F33" s="68">
        <f>E33-D33</f>
        <v>300000</v>
      </c>
      <c r="G33" s="69">
        <f t="shared" si="2"/>
        <v>100</v>
      </c>
      <c r="H33" s="174">
        <v>0</v>
      </c>
      <c r="I33" s="158">
        <v>0</v>
      </c>
      <c r="J33" s="158">
        <v>0</v>
      </c>
      <c r="K33" s="627">
        <f>W33</f>
        <v>300000</v>
      </c>
      <c r="L33" s="159">
        <f>SUM(H33:K33)</f>
        <v>300000</v>
      </c>
      <c r="M33" s="127" t="s">
        <v>65</v>
      </c>
      <c r="N33" s="182"/>
      <c r="O33" s="477"/>
      <c r="P33" s="184"/>
      <c r="Q33" s="183"/>
      <c r="R33" s="502"/>
      <c r="S33" s="182"/>
      <c r="T33" s="160"/>
      <c r="U33" s="509"/>
      <c r="V33" s="184"/>
      <c r="W33" s="371">
        <f>SUM(W34:W34)</f>
        <v>300000</v>
      </c>
    </row>
    <row r="34" spans="1:23" ht="15" customHeight="1">
      <c r="A34" s="63"/>
      <c r="B34" s="65"/>
      <c r="C34" s="75"/>
      <c r="D34" s="156"/>
      <c r="E34" s="156"/>
      <c r="F34" s="77"/>
      <c r="G34" s="85"/>
      <c r="H34" s="174"/>
      <c r="I34" s="158"/>
      <c r="J34" s="158"/>
      <c r="K34" s="627"/>
      <c r="L34" s="159"/>
      <c r="M34" s="82" t="s">
        <v>282</v>
      </c>
      <c r="N34" s="23">
        <v>50000</v>
      </c>
      <c r="O34" s="472" t="s">
        <v>0</v>
      </c>
      <c r="P34" s="13" t="s">
        <v>1</v>
      </c>
      <c r="Q34" s="23">
        <v>6</v>
      </c>
      <c r="R34" s="497" t="s">
        <v>3</v>
      </c>
      <c r="S34" s="13"/>
      <c r="T34" s="23"/>
      <c r="U34" s="13"/>
      <c r="V34" s="17" t="s">
        <v>4</v>
      </c>
      <c r="W34" s="383">
        <f t="shared" ref="W34" si="4">N34*Q34</f>
        <v>300000</v>
      </c>
    </row>
    <row r="35" spans="1:23" ht="15" customHeight="1">
      <c r="A35" s="63"/>
      <c r="B35" s="788" t="s">
        <v>66</v>
      </c>
      <c r="C35" s="786"/>
      <c r="D35" s="113">
        <f>D36+D38+D49+D60+D64+D62</f>
        <v>0</v>
      </c>
      <c r="E35" s="113">
        <f>E36+E38+E49+E60+E64+E62</f>
        <v>91819722</v>
      </c>
      <c r="F35" s="185">
        <f>E35-D35</f>
        <v>91819722</v>
      </c>
      <c r="G35" s="115">
        <f t="shared" si="2"/>
        <v>100</v>
      </c>
      <c r="H35" s="625">
        <f>H36+H38+H49+H60+H64+H62</f>
        <v>0</v>
      </c>
      <c r="I35" s="168">
        <f>I36+I38+I49+I60+I64+I62</f>
        <v>0</v>
      </c>
      <c r="J35" s="168">
        <f t="shared" ref="J35:K35" si="5">J36+J38+J49+J60+J64+J62</f>
        <v>0</v>
      </c>
      <c r="K35" s="168">
        <f t="shared" si="5"/>
        <v>91819722</v>
      </c>
      <c r="L35" s="169">
        <f>L36+L38+L49+L60+L64+L62</f>
        <v>91819722</v>
      </c>
      <c r="M35" s="119" t="s">
        <v>67</v>
      </c>
      <c r="N35" s="186"/>
      <c r="O35" s="481"/>
      <c r="P35" s="188"/>
      <c r="Q35" s="187"/>
      <c r="R35" s="481"/>
      <c r="S35" s="186"/>
      <c r="T35" s="187"/>
      <c r="U35" s="481"/>
      <c r="V35" s="188"/>
      <c r="W35" s="372">
        <f>W36+W38+W49+W62+W60+W64</f>
        <v>91819722</v>
      </c>
    </row>
    <row r="36" spans="1:23" ht="15" customHeight="1">
      <c r="A36" s="63"/>
      <c r="B36" s="189"/>
      <c r="C36" s="66" t="s">
        <v>68</v>
      </c>
      <c r="D36" s="173">
        <v>0</v>
      </c>
      <c r="E36" s="173">
        <f>W36</f>
        <v>300000</v>
      </c>
      <c r="F36" s="68">
        <f>E36-D36</f>
        <v>300000</v>
      </c>
      <c r="G36" s="69">
        <f t="shared" si="2"/>
        <v>100</v>
      </c>
      <c r="H36" s="190">
        <v>0</v>
      </c>
      <c r="I36" s="191">
        <v>0</v>
      </c>
      <c r="J36" s="191">
        <v>0</v>
      </c>
      <c r="K36" s="628">
        <f>W36</f>
        <v>300000</v>
      </c>
      <c r="L36" s="192">
        <f>SUM(H36:K36)</f>
        <v>300000</v>
      </c>
      <c r="M36" s="73" t="s">
        <v>69</v>
      </c>
      <c r="N36" s="144"/>
      <c r="O36" s="476"/>
      <c r="P36" s="146"/>
      <c r="Q36" s="180"/>
      <c r="R36" s="499"/>
      <c r="S36" s="144"/>
      <c r="T36" s="153"/>
      <c r="U36" s="480"/>
      <c r="V36" s="146"/>
      <c r="W36" s="366">
        <f>SUM(W37:W37)</f>
        <v>300000</v>
      </c>
    </row>
    <row r="37" spans="1:23" ht="15" customHeight="1">
      <c r="A37" s="63"/>
      <c r="B37" s="189"/>
      <c r="C37" s="141"/>
      <c r="D37" s="155"/>
      <c r="E37" s="155"/>
      <c r="F37" s="143"/>
      <c r="G37" s="85"/>
      <c r="H37" s="178"/>
      <c r="I37" s="162"/>
      <c r="J37" s="162"/>
      <c r="K37" s="629"/>
      <c r="L37" s="163"/>
      <c r="M37" s="89" t="s">
        <v>381</v>
      </c>
      <c r="N37" s="25">
        <v>50000</v>
      </c>
      <c r="O37" s="466" t="s">
        <v>0</v>
      </c>
      <c r="P37" s="19"/>
      <c r="Q37" s="25"/>
      <c r="R37" s="464"/>
      <c r="S37" s="19" t="s">
        <v>159</v>
      </c>
      <c r="T37" s="25">
        <v>6</v>
      </c>
      <c r="U37" s="19" t="s">
        <v>3</v>
      </c>
      <c r="V37" s="20" t="s">
        <v>4</v>
      </c>
      <c r="W37" s="445">
        <f>N37*T37</f>
        <v>300000</v>
      </c>
    </row>
    <row r="38" spans="1:23" ht="15" customHeight="1">
      <c r="A38" s="63"/>
      <c r="B38" s="65"/>
      <c r="C38" s="75" t="s">
        <v>70</v>
      </c>
      <c r="D38" s="156">
        <v>0</v>
      </c>
      <c r="E38" s="156">
        <f>W38</f>
        <v>10059722</v>
      </c>
      <c r="F38" s="77">
        <f>E38-D38</f>
        <v>10059722</v>
      </c>
      <c r="G38" s="78">
        <f t="shared" si="2"/>
        <v>100</v>
      </c>
      <c r="H38" s="174">
        <v>0</v>
      </c>
      <c r="I38" s="158">
        <v>0</v>
      </c>
      <c r="J38" s="158">
        <v>0</v>
      </c>
      <c r="K38" s="627">
        <f>W38</f>
        <v>10059722</v>
      </c>
      <c r="L38" s="159">
        <f>SUM(H38:K38)</f>
        <v>10059722</v>
      </c>
      <c r="M38" s="282" t="s">
        <v>71</v>
      </c>
      <c r="N38" s="286"/>
      <c r="O38" s="482"/>
      <c r="P38" s="283"/>
      <c r="Q38" s="284"/>
      <c r="R38" s="503"/>
      <c r="S38" s="286"/>
      <c r="T38" s="285"/>
      <c r="U38" s="510"/>
      <c r="V38" s="283"/>
      <c r="W38" s="459">
        <f>SUM(W39:W48)</f>
        <v>10059722</v>
      </c>
    </row>
    <row r="39" spans="1:23" ht="15" customHeight="1">
      <c r="A39" s="63"/>
      <c r="B39" s="65"/>
      <c r="C39" s="75" t="s">
        <v>72</v>
      </c>
      <c r="D39" s="156"/>
      <c r="E39" s="156"/>
      <c r="F39" s="77"/>
      <c r="G39" s="78"/>
      <c r="H39" s="174"/>
      <c r="I39" s="158"/>
      <c r="J39" s="158"/>
      <c r="K39" s="627"/>
      <c r="L39" s="159"/>
      <c r="M39" s="295" t="s">
        <v>283</v>
      </c>
      <c r="N39" s="23">
        <v>40000</v>
      </c>
      <c r="O39" s="472" t="s">
        <v>0</v>
      </c>
      <c r="P39" s="13" t="s">
        <v>1</v>
      </c>
      <c r="Q39" s="23">
        <v>6</v>
      </c>
      <c r="R39" s="497" t="s">
        <v>3</v>
      </c>
      <c r="S39" s="13"/>
      <c r="T39" s="23"/>
      <c r="U39" s="13"/>
      <c r="V39" s="17" t="s">
        <v>4</v>
      </c>
      <c r="W39" s="383">
        <f>N39*Q39</f>
        <v>240000</v>
      </c>
    </row>
    <row r="40" spans="1:23" ht="15" customHeight="1">
      <c r="A40" s="63"/>
      <c r="B40" s="65"/>
      <c r="C40" s="75"/>
      <c r="D40" s="156"/>
      <c r="E40" s="156"/>
      <c r="F40" s="77"/>
      <c r="G40" s="78"/>
      <c r="H40" s="174"/>
      <c r="I40" s="158"/>
      <c r="J40" s="158"/>
      <c r="K40" s="627"/>
      <c r="L40" s="159"/>
      <c r="M40" s="295" t="s">
        <v>298</v>
      </c>
      <c r="N40" s="23"/>
      <c r="O40" s="472" t="s">
        <v>0</v>
      </c>
      <c r="P40" s="13" t="s">
        <v>1</v>
      </c>
      <c r="Q40" s="23"/>
      <c r="R40" s="497" t="s">
        <v>313</v>
      </c>
      <c r="S40" s="13"/>
      <c r="T40" s="23"/>
      <c r="U40" s="13"/>
      <c r="V40" s="17" t="s">
        <v>4</v>
      </c>
      <c r="W40" s="383">
        <f t="shared" ref="W40:W43" si="6">N40*Q40</f>
        <v>0</v>
      </c>
    </row>
    <row r="41" spans="1:23" ht="15" customHeight="1">
      <c r="A41" s="63"/>
      <c r="B41" s="65"/>
      <c r="C41" s="75"/>
      <c r="D41" s="156"/>
      <c r="E41" s="156"/>
      <c r="F41" s="77"/>
      <c r="G41" s="78"/>
      <c r="H41" s="174"/>
      <c r="I41" s="158"/>
      <c r="J41" s="158"/>
      <c r="K41" s="627"/>
      <c r="L41" s="159"/>
      <c r="M41" s="295" t="s">
        <v>523</v>
      </c>
      <c r="N41" s="23">
        <v>150000</v>
      </c>
      <c r="O41" s="472" t="s">
        <v>0</v>
      </c>
      <c r="P41" s="13" t="s">
        <v>1</v>
      </c>
      <c r="Q41" s="23">
        <v>6</v>
      </c>
      <c r="R41" s="497" t="s">
        <v>313</v>
      </c>
      <c r="S41" s="13"/>
      <c r="T41" s="23"/>
      <c r="U41" s="13"/>
      <c r="V41" s="17" t="s">
        <v>4</v>
      </c>
      <c r="W41" s="383">
        <f t="shared" si="6"/>
        <v>900000</v>
      </c>
    </row>
    <row r="42" spans="1:23" ht="15" customHeight="1">
      <c r="A42" s="63"/>
      <c r="B42" s="65"/>
      <c r="C42" s="75"/>
      <c r="D42" s="156"/>
      <c r="E42" s="156"/>
      <c r="F42" s="77"/>
      <c r="G42" s="78"/>
      <c r="H42" s="174"/>
      <c r="I42" s="158"/>
      <c r="J42" s="158"/>
      <c r="K42" s="627"/>
      <c r="L42" s="159"/>
      <c r="M42" s="295" t="s">
        <v>280</v>
      </c>
      <c r="N42" s="23">
        <v>154000</v>
      </c>
      <c r="O42" s="472" t="s">
        <v>0</v>
      </c>
      <c r="P42" s="13" t="s">
        <v>1</v>
      </c>
      <c r="Q42" s="23">
        <v>6</v>
      </c>
      <c r="R42" s="497" t="s">
        <v>3</v>
      </c>
      <c r="S42" s="13"/>
      <c r="T42" s="23"/>
      <c r="U42" s="13"/>
      <c r="V42" s="17" t="s">
        <v>4</v>
      </c>
      <c r="W42" s="383">
        <f t="shared" si="6"/>
        <v>924000</v>
      </c>
    </row>
    <row r="43" spans="1:23" ht="15" customHeight="1">
      <c r="A43" s="63"/>
      <c r="B43" s="65"/>
      <c r="C43" s="75"/>
      <c r="D43" s="156"/>
      <c r="E43" s="156"/>
      <c r="F43" s="77"/>
      <c r="G43" s="78"/>
      <c r="H43" s="174"/>
      <c r="I43" s="158"/>
      <c r="J43" s="158"/>
      <c r="K43" s="627"/>
      <c r="L43" s="159"/>
      <c r="M43" s="295" t="s">
        <v>302</v>
      </c>
      <c r="N43" s="23">
        <v>1200000</v>
      </c>
      <c r="O43" s="472" t="s">
        <v>0</v>
      </c>
      <c r="P43" s="13" t="s">
        <v>1</v>
      </c>
      <c r="Q43" s="23">
        <v>6</v>
      </c>
      <c r="R43" s="497" t="s">
        <v>3</v>
      </c>
      <c r="S43" s="13"/>
      <c r="T43" s="23"/>
      <c r="U43" s="13"/>
      <c r="V43" s="17" t="s">
        <v>4</v>
      </c>
      <c r="W43" s="383">
        <f t="shared" si="6"/>
        <v>7200000</v>
      </c>
    </row>
    <row r="44" spans="1:23" ht="15" customHeight="1">
      <c r="A44" s="63"/>
      <c r="B44" s="65"/>
      <c r="C44" s="75"/>
      <c r="D44" s="156"/>
      <c r="E44" s="156"/>
      <c r="F44" s="77"/>
      <c r="G44" s="78"/>
      <c r="H44" s="174"/>
      <c r="I44" s="158"/>
      <c r="J44" s="158"/>
      <c r="K44" s="627"/>
      <c r="L44" s="159"/>
      <c r="M44" s="295" t="s">
        <v>329</v>
      </c>
      <c r="N44" s="23">
        <v>110000</v>
      </c>
      <c r="O44" s="472" t="s">
        <v>0</v>
      </c>
      <c r="P44" s="13" t="s">
        <v>1</v>
      </c>
      <c r="Q44" s="23">
        <v>6</v>
      </c>
      <c r="R44" s="497" t="s">
        <v>3</v>
      </c>
      <c r="S44" s="13"/>
      <c r="T44" s="23"/>
      <c r="U44" s="13"/>
      <c r="V44" s="17" t="s">
        <v>4</v>
      </c>
      <c r="W44" s="383">
        <f t="shared" ref="W44" si="7">N44*Q44</f>
        <v>660000</v>
      </c>
    </row>
    <row r="45" spans="1:23" ht="15" customHeight="1">
      <c r="A45" s="63"/>
      <c r="B45" s="65"/>
      <c r="C45" s="75"/>
      <c r="D45" s="156"/>
      <c r="E45" s="156"/>
      <c r="F45" s="77"/>
      <c r="G45" s="78"/>
      <c r="H45" s="174"/>
      <c r="I45" s="158"/>
      <c r="J45" s="158"/>
      <c r="K45" s="627"/>
      <c r="L45" s="159"/>
      <c r="M45" s="295" t="s">
        <v>307</v>
      </c>
      <c r="N45" s="23"/>
      <c r="O45" s="472" t="s">
        <v>0</v>
      </c>
      <c r="P45" s="13" t="s">
        <v>1</v>
      </c>
      <c r="Q45" s="23"/>
      <c r="R45" s="497" t="s">
        <v>3</v>
      </c>
      <c r="S45" s="13"/>
      <c r="T45" s="23"/>
      <c r="U45" s="13"/>
      <c r="V45" s="17" t="s">
        <v>4</v>
      </c>
      <c r="W45" s="383">
        <f t="shared" ref="W45" si="8">N45*Q45</f>
        <v>0</v>
      </c>
    </row>
    <row r="46" spans="1:23" ht="15" customHeight="1">
      <c r="A46" s="63"/>
      <c r="B46" s="65"/>
      <c r="C46" s="75"/>
      <c r="D46" s="156"/>
      <c r="E46" s="156"/>
      <c r="F46" s="77"/>
      <c r="G46" s="78"/>
      <c r="H46" s="174"/>
      <c r="I46" s="158"/>
      <c r="J46" s="158"/>
      <c r="K46" s="627"/>
      <c r="L46" s="159"/>
      <c r="M46" s="295" t="s">
        <v>308</v>
      </c>
      <c r="N46" s="23"/>
      <c r="O46" s="472" t="s">
        <v>0</v>
      </c>
      <c r="P46" s="13" t="s">
        <v>1</v>
      </c>
      <c r="Q46" s="23"/>
      <c r="R46" s="497" t="s">
        <v>3</v>
      </c>
      <c r="S46" s="13"/>
      <c r="T46" s="23"/>
      <c r="U46" s="13"/>
      <c r="V46" s="17" t="s">
        <v>4</v>
      </c>
      <c r="W46" s="383">
        <f t="shared" ref="W46" si="9">N46*Q46</f>
        <v>0</v>
      </c>
    </row>
    <row r="47" spans="1:23" ht="15" customHeight="1">
      <c r="A47" s="63"/>
      <c r="B47" s="65"/>
      <c r="C47" s="75"/>
      <c r="D47" s="156"/>
      <c r="E47" s="156"/>
      <c r="F47" s="77"/>
      <c r="G47" s="78"/>
      <c r="H47" s="174"/>
      <c r="I47" s="158"/>
      <c r="J47" s="158"/>
      <c r="K47" s="627"/>
      <c r="L47" s="159"/>
      <c r="M47" s="295" t="s">
        <v>309</v>
      </c>
      <c r="N47" s="23"/>
      <c r="O47" s="472" t="s">
        <v>0</v>
      </c>
      <c r="P47" s="13" t="s">
        <v>1</v>
      </c>
      <c r="Q47" s="23"/>
      <c r="R47" s="497" t="s">
        <v>3</v>
      </c>
      <c r="S47" s="13"/>
      <c r="T47" s="23"/>
      <c r="U47" s="13"/>
      <c r="V47" s="17" t="s">
        <v>4</v>
      </c>
      <c r="W47" s="383">
        <f t="shared" ref="W47" si="10">N47*Q47</f>
        <v>0</v>
      </c>
    </row>
    <row r="48" spans="1:23" ht="15" customHeight="1">
      <c r="A48" s="63"/>
      <c r="B48" s="65"/>
      <c r="C48" s="75"/>
      <c r="D48" s="156"/>
      <c r="E48" s="156"/>
      <c r="F48" s="77"/>
      <c r="G48" s="78"/>
      <c r="H48" s="174"/>
      <c r="I48" s="158"/>
      <c r="J48" s="158"/>
      <c r="K48" s="627"/>
      <c r="L48" s="159"/>
      <c r="M48" s="295" t="s">
        <v>297</v>
      </c>
      <c r="N48" s="23">
        <v>135722</v>
      </c>
      <c r="O48" s="472" t="s">
        <v>0</v>
      </c>
      <c r="P48" s="13" t="s">
        <v>1</v>
      </c>
      <c r="Q48" s="23">
        <v>1</v>
      </c>
      <c r="R48" s="497" t="s">
        <v>3</v>
      </c>
      <c r="S48" s="13"/>
      <c r="T48" s="23"/>
      <c r="U48" s="13"/>
      <c r="V48" s="17" t="s">
        <v>4</v>
      </c>
      <c r="W48" s="383">
        <f>N48*Q48</f>
        <v>135722</v>
      </c>
    </row>
    <row r="49" spans="1:23" ht="15" customHeight="1">
      <c r="A49" s="63"/>
      <c r="B49" s="65"/>
      <c r="C49" s="66" t="s">
        <v>383</v>
      </c>
      <c r="D49" s="173">
        <v>0</v>
      </c>
      <c r="E49" s="173">
        <f>W49</f>
        <v>22900000</v>
      </c>
      <c r="F49" s="68">
        <f>E49-D49</f>
        <v>22900000</v>
      </c>
      <c r="G49" s="69">
        <f t="shared" si="2"/>
        <v>100</v>
      </c>
      <c r="H49" s="190">
        <v>0</v>
      </c>
      <c r="I49" s="191">
        <v>0</v>
      </c>
      <c r="J49" s="191">
        <v>0</v>
      </c>
      <c r="K49" s="628">
        <f>W49</f>
        <v>22900000</v>
      </c>
      <c r="L49" s="192">
        <f>SUM(H49:K49)</f>
        <v>22900000</v>
      </c>
      <c r="M49" s="291" t="s">
        <v>382</v>
      </c>
      <c r="N49" s="292"/>
      <c r="O49" s="483"/>
      <c r="P49" s="294"/>
      <c r="Q49" s="298"/>
      <c r="R49" s="465"/>
      <c r="S49" s="292"/>
      <c r="T49" s="293"/>
      <c r="U49" s="511"/>
      <c r="V49" s="294"/>
      <c r="W49" s="374">
        <f>SUM(W50:W59)</f>
        <v>22900000</v>
      </c>
    </row>
    <row r="50" spans="1:23" ht="15" customHeight="1">
      <c r="A50" s="63"/>
      <c r="B50" s="65"/>
      <c r="C50" s="75" t="s">
        <v>384</v>
      </c>
      <c r="D50" s="156"/>
      <c r="E50" s="156"/>
      <c r="F50" s="77"/>
      <c r="G50" s="78"/>
      <c r="H50" s="174"/>
      <c r="I50" s="158"/>
      <c r="J50" s="158"/>
      <c r="K50" s="627"/>
      <c r="L50" s="159"/>
      <c r="M50" s="295" t="s">
        <v>303</v>
      </c>
      <c r="N50" s="23">
        <v>1000000</v>
      </c>
      <c r="O50" s="472" t="s">
        <v>0</v>
      </c>
      <c r="P50" s="13" t="s">
        <v>1</v>
      </c>
      <c r="Q50" s="23">
        <v>6</v>
      </c>
      <c r="R50" s="497" t="s">
        <v>3</v>
      </c>
      <c r="S50" s="13"/>
      <c r="T50" s="23"/>
      <c r="U50" s="13"/>
      <c r="V50" s="17" t="s">
        <v>4</v>
      </c>
      <c r="W50" s="383">
        <f>N50*Q50</f>
        <v>6000000</v>
      </c>
    </row>
    <row r="51" spans="1:23" ht="15" customHeight="1">
      <c r="A51" s="63"/>
      <c r="B51" s="65"/>
      <c r="C51" s="75"/>
      <c r="D51" s="156"/>
      <c r="E51" s="156"/>
      <c r="F51" s="77"/>
      <c r="G51" s="78"/>
      <c r="H51" s="174"/>
      <c r="I51" s="158"/>
      <c r="J51" s="158"/>
      <c r="K51" s="627"/>
      <c r="L51" s="159"/>
      <c r="M51" s="295" t="s">
        <v>304</v>
      </c>
      <c r="N51" s="23">
        <v>1000000</v>
      </c>
      <c r="O51" s="472" t="s">
        <v>0</v>
      </c>
      <c r="P51" s="13" t="s">
        <v>1</v>
      </c>
      <c r="Q51" s="23">
        <v>6</v>
      </c>
      <c r="R51" s="497" t="s">
        <v>3</v>
      </c>
      <c r="S51" s="13"/>
      <c r="T51" s="23"/>
      <c r="U51" s="13"/>
      <c r="V51" s="17" t="s">
        <v>4</v>
      </c>
      <c r="W51" s="383">
        <f t="shared" ref="W51:W52" si="11">N51*Q51</f>
        <v>6000000</v>
      </c>
    </row>
    <row r="52" spans="1:23" ht="15" customHeight="1">
      <c r="A52" s="63"/>
      <c r="B52" s="65"/>
      <c r="C52" s="75"/>
      <c r="D52" s="156"/>
      <c r="E52" s="156"/>
      <c r="F52" s="77"/>
      <c r="G52" s="78"/>
      <c r="H52" s="174"/>
      <c r="I52" s="158"/>
      <c r="J52" s="158"/>
      <c r="K52" s="627"/>
      <c r="L52" s="159"/>
      <c r="M52" s="295" t="s">
        <v>385</v>
      </c>
      <c r="N52" s="28">
        <v>500000</v>
      </c>
      <c r="O52" s="472" t="s">
        <v>0</v>
      </c>
      <c r="P52" s="13" t="s">
        <v>1</v>
      </c>
      <c r="Q52" s="23">
        <v>6</v>
      </c>
      <c r="R52" s="497" t="s">
        <v>3</v>
      </c>
      <c r="S52" s="13"/>
      <c r="T52" s="23"/>
      <c r="U52" s="13"/>
      <c r="V52" s="17" t="s">
        <v>4</v>
      </c>
      <c r="W52" s="383">
        <f t="shared" si="11"/>
        <v>3000000</v>
      </c>
    </row>
    <row r="53" spans="1:23" ht="15" customHeight="1">
      <c r="A53" s="63"/>
      <c r="B53" s="65"/>
      <c r="C53" s="75"/>
      <c r="D53" s="156"/>
      <c r="E53" s="156"/>
      <c r="F53" s="77"/>
      <c r="G53" s="78"/>
      <c r="H53" s="174"/>
      <c r="I53" s="158"/>
      <c r="J53" s="158"/>
      <c r="K53" s="627"/>
      <c r="L53" s="159"/>
      <c r="M53" s="295" t="s">
        <v>310</v>
      </c>
      <c r="N53" s="28">
        <v>250000</v>
      </c>
      <c r="O53" s="472" t="s">
        <v>0</v>
      </c>
      <c r="P53" s="13" t="s">
        <v>1</v>
      </c>
      <c r="Q53" s="23">
        <v>6</v>
      </c>
      <c r="R53" s="497" t="s">
        <v>3</v>
      </c>
      <c r="S53" s="13"/>
      <c r="T53" s="23"/>
      <c r="U53" s="13"/>
      <c r="V53" s="17" t="s">
        <v>4</v>
      </c>
      <c r="W53" s="383">
        <f t="shared" ref="W53:W54" si="12">N53*Q53</f>
        <v>1500000</v>
      </c>
    </row>
    <row r="54" spans="1:23" ht="15" customHeight="1">
      <c r="A54" s="63"/>
      <c r="B54" s="65"/>
      <c r="C54" s="75"/>
      <c r="D54" s="156"/>
      <c r="E54" s="156"/>
      <c r="F54" s="77"/>
      <c r="G54" s="78"/>
      <c r="H54" s="174"/>
      <c r="I54" s="158"/>
      <c r="J54" s="158"/>
      <c r="K54" s="627"/>
      <c r="L54" s="159"/>
      <c r="M54" s="295" t="s">
        <v>311</v>
      </c>
      <c r="N54" s="23">
        <v>50000</v>
      </c>
      <c r="O54" s="472" t="s">
        <v>0</v>
      </c>
      <c r="P54" s="13" t="s">
        <v>1</v>
      </c>
      <c r="Q54" s="23">
        <v>6</v>
      </c>
      <c r="R54" s="497" t="s">
        <v>3</v>
      </c>
      <c r="S54" s="13"/>
      <c r="T54" s="23"/>
      <c r="U54" s="13"/>
      <c r="V54" s="17" t="s">
        <v>4</v>
      </c>
      <c r="W54" s="383">
        <f t="shared" si="12"/>
        <v>300000</v>
      </c>
    </row>
    <row r="55" spans="1:23" ht="15" customHeight="1">
      <c r="A55" s="63"/>
      <c r="B55" s="65"/>
      <c r="C55" s="75"/>
      <c r="D55" s="156"/>
      <c r="E55" s="156"/>
      <c r="F55" s="77"/>
      <c r="G55" s="78"/>
      <c r="H55" s="174"/>
      <c r="I55" s="158"/>
      <c r="J55" s="158"/>
      <c r="K55" s="627"/>
      <c r="L55" s="159"/>
      <c r="M55" s="295" t="s">
        <v>312</v>
      </c>
      <c r="N55" s="28">
        <v>2100000</v>
      </c>
      <c r="O55" s="472" t="s">
        <v>0</v>
      </c>
      <c r="P55" s="13" t="s">
        <v>1</v>
      </c>
      <c r="Q55" s="23">
        <v>1</v>
      </c>
      <c r="R55" s="497" t="s">
        <v>272</v>
      </c>
      <c r="S55" s="13"/>
      <c r="T55" s="23"/>
      <c r="U55" s="13"/>
      <c r="V55" s="17" t="s">
        <v>4</v>
      </c>
      <c r="W55" s="383">
        <f>N55*Q55</f>
        <v>2100000</v>
      </c>
    </row>
    <row r="56" spans="1:23" ht="15" customHeight="1">
      <c r="A56" s="63"/>
      <c r="B56" s="65"/>
      <c r="C56" s="75"/>
      <c r="D56" s="156"/>
      <c r="E56" s="156"/>
      <c r="F56" s="77"/>
      <c r="G56" s="78"/>
      <c r="H56" s="174"/>
      <c r="I56" s="158"/>
      <c r="J56" s="158"/>
      <c r="K56" s="627"/>
      <c r="L56" s="159"/>
      <c r="M56" s="295" t="s">
        <v>289</v>
      </c>
      <c r="N56" s="23"/>
      <c r="O56" s="472" t="s">
        <v>0</v>
      </c>
      <c r="P56" s="13" t="s">
        <v>1</v>
      </c>
      <c r="Q56" s="23"/>
      <c r="R56" s="497" t="s">
        <v>6</v>
      </c>
      <c r="S56" s="13" t="s">
        <v>1</v>
      </c>
      <c r="T56" s="23"/>
      <c r="U56" s="497" t="s">
        <v>272</v>
      </c>
      <c r="V56" s="17" t="s">
        <v>4</v>
      </c>
      <c r="W56" s="383">
        <f t="shared" ref="W56:W59" si="13">N56*Q56</f>
        <v>0</v>
      </c>
    </row>
    <row r="57" spans="1:23" ht="15" customHeight="1">
      <c r="A57" s="63"/>
      <c r="B57" s="65"/>
      <c r="C57" s="75"/>
      <c r="D57" s="156"/>
      <c r="E57" s="156"/>
      <c r="F57" s="77"/>
      <c r="G57" s="78"/>
      <c r="H57" s="174"/>
      <c r="I57" s="158"/>
      <c r="J57" s="158"/>
      <c r="K57" s="627"/>
      <c r="L57" s="159"/>
      <c r="M57" s="295" t="s">
        <v>306</v>
      </c>
      <c r="N57" s="23">
        <v>4000000</v>
      </c>
      <c r="O57" s="472" t="s">
        <v>0</v>
      </c>
      <c r="P57" s="13" t="s">
        <v>159</v>
      </c>
      <c r="Q57" s="23">
        <v>1</v>
      </c>
      <c r="R57" s="497" t="s">
        <v>272</v>
      </c>
      <c r="S57" s="13"/>
      <c r="T57" s="23"/>
      <c r="U57" s="13"/>
      <c r="V57" s="17" t="s">
        <v>4</v>
      </c>
      <c r="W57" s="383">
        <f t="shared" si="13"/>
        <v>4000000</v>
      </c>
    </row>
    <row r="58" spans="1:23" ht="15" customHeight="1">
      <c r="A58" s="63"/>
      <c r="B58" s="65"/>
      <c r="C58" s="75"/>
      <c r="D58" s="156"/>
      <c r="E58" s="156"/>
      <c r="F58" s="77"/>
      <c r="G58" s="78"/>
      <c r="H58" s="174"/>
      <c r="I58" s="158"/>
      <c r="J58" s="158"/>
      <c r="K58" s="627"/>
      <c r="L58" s="159"/>
      <c r="M58" s="295" t="s">
        <v>330</v>
      </c>
      <c r="N58" s="23"/>
      <c r="O58" s="472" t="s">
        <v>0</v>
      </c>
      <c r="P58" s="13" t="s">
        <v>159</v>
      </c>
      <c r="Q58" s="23"/>
      <c r="R58" s="497" t="s">
        <v>272</v>
      </c>
      <c r="S58" s="13"/>
      <c r="T58" s="23"/>
      <c r="U58" s="13"/>
      <c r="V58" s="17" t="s">
        <v>4</v>
      </c>
      <c r="W58" s="383">
        <f t="shared" si="13"/>
        <v>0</v>
      </c>
    </row>
    <row r="59" spans="1:23" ht="15" customHeight="1">
      <c r="A59" s="63"/>
      <c r="B59" s="65"/>
      <c r="C59" s="75"/>
      <c r="D59" s="156"/>
      <c r="E59" s="156"/>
      <c r="F59" s="77"/>
      <c r="G59" s="78"/>
      <c r="H59" s="178"/>
      <c r="I59" s="162"/>
      <c r="J59" s="162"/>
      <c r="K59" s="629"/>
      <c r="L59" s="163"/>
      <c r="M59" s="295" t="s">
        <v>299</v>
      </c>
      <c r="N59" s="23"/>
      <c r="O59" s="472" t="s">
        <v>0</v>
      </c>
      <c r="P59" s="13" t="s">
        <v>159</v>
      </c>
      <c r="Q59" s="23"/>
      <c r="R59" s="497" t="s">
        <v>272</v>
      </c>
      <c r="S59" s="13"/>
      <c r="T59" s="23"/>
      <c r="U59" s="13"/>
      <c r="V59" s="17" t="s">
        <v>4</v>
      </c>
      <c r="W59" s="383">
        <f t="shared" si="13"/>
        <v>0</v>
      </c>
    </row>
    <row r="60" spans="1:23" ht="15" customHeight="1">
      <c r="A60" s="63"/>
      <c r="B60" s="65"/>
      <c r="C60" s="66" t="s">
        <v>386</v>
      </c>
      <c r="D60" s="173">
        <v>0</v>
      </c>
      <c r="E60" s="173">
        <f>W60</f>
        <v>12000000</v>
      </c>
      <c r="F60" s="68">
        <f t="shared" ref="F60:F75" si="14">E60-D60</f>
        <v>12000000</v>
      </c>
      <c r="G60" s="69">
        <f t="shared" ref="G60:G123" si="15">IF(D60+E60=0,0,IF(D60=0,100,F60/D60%))</f>
        <v>100</v>
      </c>
      <c r="H60" s="174">
        <v>0</v>
      </c>
      <c r="I60" s="158">
        <v>0</v>
      </c>
      <c r="J60" s="158">
        <v>0</v>
      </c>
      <c r="K60" s="627">
        <f>W60</f>
        <v>12000000</v>
      </c>
      <c r="L60" s="159">
        <f>SUM(H60:K60)</f>
        <v>12000000</v>
      </c>
      <c r="M60" s="291" t="s">
        <v>73</v>
      </c>
      <c r="N60" s="292"/>
      <c r="O60" s="483"/>
      <c r="P60" s="294"/>
      <c r="Q60" s="297"/>
      <c r="R60" s="465"/>
      <c r="S60" s="292"/>
      <c r="T60" s="293"/>
      <c r="U60" s="512"/>
      <c r="V60" s="294"/>
      <c r="W60" s="374">
        <f>SUM(W61)</f>
        <v>12000000</v>
      </c>
    </row>
    <row r="61" spans="1:23" ht="15" customHeight="1">
      <c r="A61" s="63"/>
      <c r="B61" s="65"/>
      <c r="C61" s="141"/>
      <c r="D61" s="155"/>
      <c r="E61" s="155"/>
      <c r="F61" s="143"/>
      <c r="G61" s="85"/>
      <c r="H61" s="178"/>
      <c r="I61" s="162"/>
      <c r="J61" s="162"/>
      <c r="K61" s="629"/>
      <c r="L61" s="163"/>
      <c r="M61" s="289" t="s">
        <v>162</v>
      </c>
      <c r="N61" s="25">
        <v>2000000</v>
      </c>
      <c r="O61" s="466" t="s">
        <v>0</v>
      </c>
      <c r="P61" s="19" t="s">
        <v>1</v>
      </c>
      <c r="Q61" s="25">
        <v>6</v>
      </c>
      <c r="R61" s="464" t="s">
        <v>3</v>
      </c>
      <c r="S61" s="13"/>
      <c r="T61" s="23"/>
      <c r="U61" s="497"/>
      <c r="V61" s="20" t="s">
        <v>4</v>
      </c>
      <c r="W61" s="385">
        <f>N61*Q61</f>
        <v>12000000</v>
      </c>
    </row>
    <row r="62" spans="1:23" ht="15" customHeight="1">
      <c r="A62" s="63"/>
      <c r="B62" s="65"/>
      <c r="C62" s="66" t="s">
        <v>387</v>
      </c>
      <c r="D62" s="173">
        <v>0</v>
      </c>
      <c r="E62" s="173">
        <f>W62</f>
        <v>39600000</v>
      </c>
      <c r="F62" s="68">
        <f t="shared" ref="F62" si="16">E62-D62</f>
        <v>39600000</v>
      </c>
      <c r="G62" s="69">
        <f t="shared" ref="G62" si="17">IF(D62+E62=0,0,IF(D62=0,100,F62/D62%))</f>
        <v>100</v>
      </c>
      <c r="H62" s="174">
        <v>0</v>
      </c>
      <c r="I62" s="158">
        <v>0</v>
      </c>
      <c r="J62" s="158">
        <v>0</v>
      </c>
      <c r="K62" s="627">
        <f>W62</f>
        <v>39600000</v>
      </c>
      <c r="L62" s="159">
        <f>SUM(H62:K62)</f>
        <v>39600000</v>
      </c>
      <c r="M62" s="291" t="s">
        <v>388</v>
      </c>
      <c r="N62" s="292"/>
      <c r="O62" s="483"/>
      <c r="P62" s="294"/>
      <c r="Q62" s="297"/>
      <c r="R62" s="465"/>
      <c r="S62" s="292"/>
      <c r="T62" s="293"/>
      <c r="U62" s="512"/>
      <c r="V62" s="294"/>
      <c r="W62" s="374">
        <f>SUM(W63)</f>
        <v>39600000</v>
      </c>
    </row>
    <row r="63" spans="1:23" ht="15" customHeight="1">
      <c r="A63" s="63"/>
      <c r="B63" s="65"/>
      <c r="C63" s="141"/>
      <c r="D63" s="155"/>
      <c r="E63" s="155"/>
      <c r="F63" s="143"/>
      <c r="G63" s="85"/>
      <c r="H63" s="178"/>
      <c r="I63" s="162"/>
      <c r="J63" s="162"/>
      <c r="K63" s="629"/>
      <c r="L63" s="163"/>
      <c r="M63" s="289" t="s">
        <v>389</v>
      </c>
      <c r="N63" s="25">
        <v>6600000</v>
      </c>
      <c r="O63" s="466" t="s">
        <v>0</v>
      </c>
      <c r="P63" s="19" t="s">
        <v>1</v>
      </c>
      <c r="Q63" s="25">
        <v>6</v>
      </c>
      <c r="R63" s="464" t="s">
        <v>3</v>
      </c>
      <c r="S63" s="13"/>
      <c r="T63" s="23"/>
      <c r="U63" s="497"/>
      <c r="V63" s="20" t="s">
        <v>4</v>
      </c>
      <c r="W63" s="385">
        <f>N63*Q63</f>
        <v>39600000</v>
      </c>
    </row>
    <row r="64" spans="1:23" ht="15" customHeight="1">
      <c r="A64" s="194"/>
      <c r="B64" s="65"/>
      <c r="C64" s="196" t="s">
        <v>265</v>
      </c>
      <c r="D64" s="173">
        <v>0</v>
      </c>
      <c r="E64" s="173">
        <f>W64</f>
        <v>6960000</v>
      </c>
      <c r="F64" s="68">
        <f>E64-D64</f>
        <v>6960000</v>
      </c>
      <c r="G64" s="69">
        <f t="shared" si="15"/>
        <v>100</v>
      </c>
      <c r="H64" s="174">
        <v>0</v>
      </c>
      <c r="I64" s="158">
        <v>0</v>
      </c>
      <c r="J64" s="158">
        <v>0</v>
      </c>
      <c r="K64" s="627">
        <f>W64</f>
        <v>6960000</v>
      </c>
      <c r="L64" s="159">
        <f>SUM(H64:K64)</f>
        <v>6960000</v>
      </c>
      <c r="M64" s="291" t="s">
        <v>74</v>
      </c>
      <c r="N64" s="292"/>
      <c r="O64" s="483"/>
      <c r="P64" s="294"/>
      <c r="Q64" s="298"/>
      <c r="R64" s="465"/>
      <c r="S64" s="292"/>
      <c r="T64" s="293"/>
      <c r="U64" s="511"/>
      <c r="V64" s="294"/>
      <c r="W64" s="577">
        <f>SUM(W65:W67)</f>
        <v>6960000</v>
      </c>
    </row>
    <row r="65" spans="1:23" ht="15" customHeight="1">
      <c r="A65" s="194"/>
      <c r="B65" s="65"/>
      <c r="C65" s="195"/>
      <c r="D65" s="156"/>
      <c r="E65" s="156"/>
      <c r="F65" s="77"/>
      <c r="G65" s="78"/>
      <c r="H65" s="174"/>
      <c r="I65" s="158"/>
      <c r="J65" s="158"/>
      <c r="K65" s="627"/>
      <c r="L65" s="159"/>
      <c r="M65" s="287" t="s">
        <v>390</v>
      </c>
      <c r="N65" s="288">
        <v>200000</v>
      </c>
      <c r="O65" s="472" t="s">
        <v>0</v>
      </c>
      <c r="P65" s="13" t="s">
        <v>1</v>
      </c>
      <c r="Q65" s="23">
        <v>6</v>
      </c>
      <c r="R65" s="497" t="s">
        <v>286</v>
      </c>
      <c r="S65" s="13"/>
      <c r="T65" s="23"/>
      <c r="U65" s="497"/>
      <c r="V65" s="17" t="s">
        <v>4</v>
      </c>
      <c r="W65" s="383">
        <f>N65*Q65</f>
        <v>1200000</v>
      </c>
    </row>
    <row r="66" spans="1:23" ht="15" customHeight="1">
      <c r="A66" s="63"/>
      <c r="B66" s="65"/>
      <c r="C66" s="195"/>
      <c r="D66" s="156"/>
      <c r="E66" s="156"/>
      <c r="F66" s="77"/>
      <c r="G66" s="78"/>
      <c r="H66" s="174"/>
      <c r="I66" s="158"/>
      <c r="J66" s="158"/>
      <c r="K66" s="627"/>
      <c r="L66" s="159"/>
      <c r="M66" s="287" t="s">
        <v>264</v>
      </c>
      <c r="N66" s="288">
        <v>60000</v>
      </c>
      <c r="O66" s="472" t="s">
        <v>0</v>
      </c>
      <c r="P66" s="13" t="s">
        <v>1</v>
      </c>
      <c r="Q66" s="23">
        <v>6</v>
      </c>
      <c r="R66" s="497" t="s">
        <v>286</v>
      </c>
      <c r="S66" s="13"/>
      <c r="T66" s="23"/>
      <c r="U66" s="497"/>
      <c r="V66" s="17" t="s">
        <v>4</v>
      </c>
      <c r="W66" s="383">
        <f>N66*Q66</f>
        <v>360000</v>
      </c>
    </row>
    <row r="67" spans="1:23" ht="15" customHeight="1">
      <c r="A67" s="194"/>
      <c r="B67" s="84"/>
      <c r="C67" s="195"/>
      <c r="D67" s="156"/>
      <c r="E67" s="156"/>
      <c r="F67" s="77"/>
      <c r="G67" s="85"/>
      <c r="H67" s="178"/>
      <c r="I67" s="162"/>
      <c r="J67" s="162"/>
      <c r="K67" s="629"/>
      <c r="L67" s="163"/>
      <c r="M67" s="289" t="s">
        <v>518</v>
      </c>
      <c r="N67" s="290">
        <v>900000</v>
      </c>
      <c r="O67" s="466" t="s">
        <v>0</v>
      </c>
      <c r="P67" s="19" t="s">
        <v>1</v>
      </c>
      <c r="Q67" s="25">
        <v>6</v>
      </c>
      <c r="R67" s="464" t="s">
        <v>519</v>
      </c>
      <c r="S67" s="19"/>
      <c r="T67" s="25"/>
      <c r="U67" s="464"/>
      <c r="V67" s="20" t="s">
        <v>4</v>
      </c>
      <c r="W67" s="385">
        <f>N67*Q67</f>
        <v>5400000</v>
      </c>
    </row>
    <row r="68" spans="1:23" ht="15" customHeight="1">
      <c r="A68" s="744" t="s">
        <v>75</v>
      </c>
      <c r="B68" s="745"/>
      <c r="C68" s="757"/>
      <c r="D68" s="197">
        <f>D69</f>
        <v>0</v>
      </c>
      <c r="E68" s="197">
        <f>E69</f>
        <v>17800000</v>
      </c>
      <c r="F68" s="59">
        <f t="shared" si="14"/>
        <v>17800000</v>
      </c>
      <c r="G68" s="47">
        <f t="shared" si="15"/>
        <v>100</v>
      </c>
      <c r="H68" s="206">
        <f>H69</f>
        <v>0</v>
      </c>
      <c r="I68" s="207">
        <f>I69</f>
        <v>0</v>
      </c>
      <c r="J68" s="207">
        <f>J69</f>
        <v>0</v>
      </c>
      <c r="K68" s="207">
        <f>K69</f>
        <v>17800000</v>
      </c>
      <c r="L68" s="208">
        <f>L69</f>
        <v>17800000</v>
      </c>
      <c r="M68" s="448" t="s">
        <v>76</v>
      </c>
      <c r="N68" s="449"/>
      <c r="O68" s="484"/>
      <c r="P68" s="450"/>
      <c r="Q68" s="258"/>
      <c r="R68" s="484"/>
      <c r="S68" s="449"/>
      <c r="T68" s="258"/>
      <c r="U68" s="484"/>
      <c r="V68" s="450"/>
      <c r="W68" s="451">
        <f>W69</f>
        <v>17800000</v>
      </c>
    </row>
    <row r="69" spans="1:23" ht="15" customHeight="1">
      <c r="A69" s="96"/>
      <c r="B69" s="788" t="s">
        <v>77</v>
      </c>
      <c r="C69" s="786"/>
      <c r="D69" s="201">
        <f>D70+D72+D75</f>
        <v>0</v>
      </c>
      <c r="E69" s="201">
        <f>E70+E72+E75</f>
        <v>17800000</v>
      </c>
      <c r="F69" s="166">
        <f t="shared" si="14"/>
        <v>17800000</v>
      </c>
      <c r="G69" s="115">
        <f t="shared" si="15"/>
        <v>100</v>
      </c>
      <c r="H69" s="167">
        <f>H70+H72+H75</f>
        <v>0</v>
      </c>
      <c r="I69" s="168">
        <f>I70+I72+I75</f>
        <v>0</v>
      </c>
      <c r="J69" s="168">
        <f>J70+J72+J75</f>
        <v>0</v>
      </c>
      <c r="K69" s="168">
        <f>K70+K72+K75</f>
        <v>17800000</v>
      </c>
      <c r="L69" s="169">
        <f>L70+L72+L75</f>
        <v>17800000</v>
      </c>
      <c r="M69" s="302" t="s">
        <v>78</v>
      </c>
      <c r="N69" s="303"/>
      <c r="O69" s="485"/>
      <c r="P69" s="305"/>
      <c r="Q69" s="304"/>
      <c r="R69" s="485"/>
      <c r="S69" s="303"/>
      <c r="T69" s="304"/>
      <c r="U69" s="485"/>
      <c r="V69" s="305"/>
      <c r="W69" s="376">
        <f>W70+W72+W75</f>
        <v>17800000</v>
      </c>
    </row>
    <row r="70" spans="1:23" ht="15" customHeight="1">
      <c r="A70" s="63"/>
      <c r="B70" s="65"/>
      <c r="C70" s="66" t="s">
        <v>79</v>
      </c>
      <c r="D70" s="173">
        <v>0</v>
      </c>
      <c r="E70" s="173">
        <f>W70</f>
        <v>4000000</v>
      </c>
      <c r="F70" s="68">
        <f t="shared" si="14"/>
        <v>4000000</v>
      </c>
      <c r="G70" s="69">
        <f t="shared" si="15"/>
        <v>100</v>
      </c>
      <c r="H70" s="190">
        <v>0</v>
      </c>
      <c r="I70" s="191">
        <v>0</v>
      </c>
      <c r="J70" s="191">
        <v>0</v>
      </c>
      <c r="K70" s="628">
        <f>W70</f>
        <v>4000000</v>
      </c>
      <c r="L70" s="192">
        <f>SUM(H70:K70)</f>
        <v>4000000</v>
      </c>
      <c r="M70" s="291" t="s">
        <v>80</v>
      </c>
      <c r="N70" s="292"/>
      <c r="O70" s="465"/>
      <c r="P70" s="294"/>
      <c r="Q70" s="306"/>
      <c r="R70" s="465"/>
      <c r="S70" s="292"/>
      <c r="T70" s="306"/>
      <c r="U70" s="465"/>
      <c r="V70" s="294"/>
      <c r="W70" s="374">
        <f>W71</f>
        <v>4000000</v>
      </c>
    </row>
    <row r="71" spans="1:23" ht="15" customHeight="1">
      <c r="A71" s="63"/>
      <c r="B71" s="65"/>
      <c r="C71" s="75"/>
      <c r="D71" s="156"/>
      <c r="E71" s="156"/>
      <c r="F71" s="77"/>
      <c r="G71" s="85"/>
      <c r="H71" s="178"/>
      <c r="I71" s="162"/>
      <c r="J71" s="162"/>
      <c r="K71" s="629"/>
      <c r="L71" s="163"/>
      <c r="M71" s="287" t="s">
        <v>81</v>
      </c>
      <c r="N71" s="288">
        <v>4000000</v>
      </c>
      <c r="O71" s="466" t="s">
        <v>0</v>
      </c>
      <c r="P71" s="19" t="s">
        <v>1</v>
      </c>
      <c r="Q71" s="25">
        <v>1</v>
      </c>
      <c r="R71" s="464" t="s">
        <v>519</v>
      </c>
      <c r="S71" s="288"/>
      <c r="T71" s="296"/>
      <c r="U71" s="486"/>
      <c r="V71" s="257"/>
      <c r="W71" s="383">
        <f>N71*Q71</f>
        <v>4000000</v>
      </c>
    </row>
    <row r="72" spans="1:23" ht="15" customHeight="1">
      <c r="A72" s="63"/>
      <c r="B72" s="65"/>
      <c r="C72" s="66" t="s">
        <v>82</v>
      </c>
      <c r="D72" s="173">
        <v>0</v>
      </c>
      <c r="E72" s="173">
        <f>W72</f>
        <v>13800000</v>
      </c>
      <c r="F72" s="68">
        <f t="shared" si="14"/>
        <v>13800000</v>
      </c>
      <c r="G72" s="69">
        <f t="shared" si="15"/>
        <v>100</v>
      </c>
      <c r="H72" s="190">
        <v>0</v>
      </c>
      <c r="I72" s="191">
        <v>0</v>
      </c>
      <c r="J72" s="191">
        <v>0</v>
      </c>
      <c r="K72" s="628">
        <f>W72</f>
        <v>13800000</v>
      </c>
      <c r="L72" s="192">
        <f>SUM(H72:K72)</f>
        <v>13800000</v>
      </c>
      <c r="M72" s="291" t="s">
        <v>83</v>
      </c>
      <c r="N72" s="292"/>
      <c r="O72" s="465"/>
      <c r="P72" s="294"/>
      <c r="Q72" s="298"/>
      <c r="R72" s="465"/>
      <c r="S72" s="292"/>
      <c r="T72" s="306"/>
      <c r="U72" s="511"/>
      <c r="V72" s="294"/>
      <c r="W72" s="374">
        <f>SUM(W73:W74)</f>
        <v>13800000</v>
      </c>
    </row>
    <row r="73" spans="1:23" ht="15" customHeight="1">
      <c r="A73" s="63"/>
      <c r="B73" s="65"/>
      <c r="C73" s="75"/>
      <c r="D73" s="156"/>
      <c r="E73" s="156"/>
      <c r="F73" s="77"/>
      <c r="G73" s="78"/>
      <c r="H73" s="174"/>
      <c r="I73" s="193"/>
      <c r="J73" s="193"/>
      <c r="K73" s="630"/>
      <c r="L73" s="159"/>
      <c r="M73" s="287" t="s">
        <v>84</v>
      </c>
      <c r="N73" s="288">
        <v>100000</v>
      </c>
      <c r="O73" s="472" t="s">
        <v>0</v>
      </c>
      <c r="P73" s="13" t="s">
        <v>1</v>
      </c>
      <c r="Q73" s="23">
        <v>6</v>
      </c>
      <c r="R73" s="497" t="s">
        <v>313</v>
      </c>
      <c r="S73" s="13"/>
      <c r="T73" s="23"/>
      <c r="U73" s="13"/>
      <c r="V73" s="17" t="s">
        <v>4</v>
      </c>
      <c r="W73" s="383">
        <f>N73*Q73</f>
        <v>600000</v>
      </c>
    </row>
    <row r="74" spans="1:23" ht="15" customHeight="1">
      <c r="A74" s="63"/>
      <c r="B74" s="65"/>
      <c r="C74" s="75"/>
      <c r="D74" s="156"/>
      <c r="E74" s="156"/>
      <c r="F74" s="77"/>
      <c r="G74" s="78"/>
      <c r="H74" s="174"/>
      <c r="I74" s="193"/>
      <c r="J74" s="193"/>
      <c r="K74" s="630"/>
      <c r="L74" s="159"/>
      <c r="M74" s="287" t="s">
        <v>522</v>
      </c>
      <c r="N74" s="288">
        <v>2200000</v>
      </c>
      <c r="O74" s="472" t="s">
        <v>0</v>
      </c>
      <c r="P74" s="13" t="s">
        <v>1</v>
      </c>
      <c r="Q74" s="23">
        <v>6</v>
      </c>
      <c r="R74" s="497" t="s">
        <v>313</v>
      </c>
      <c r="S74" s="13"/>
      <c r="T74" s="23"/>
      <c r="U74" s="13"/>
      <c r="V74" s="17" t="s">
        <v>4</v>
      </c>
      <c r="W74" s="383">
        <f>N74*Q74</f>
        <v>13200000</v>
      </c>
    </row>
    <row r="75" spans="1:23" ht="15" customHeight="1">
      <c r="A75" s="63"/>
      <c r="B75" s="65"/>
      <c r="C75" s="66" t="s">
        <v>85</v>
      </c>
      <c r="D75" s="173">
        <v>0</v>
      </c>
      <c r="E75" s="173">
        <f>SUM(W75)</f>
        <v>0</v>
      </c>
      <c r="F75" s="68">
        <f t="shared" si="14"/>
        <v>0</v>
      </c>
      <c r="G75" s="69">
        <f t="shared" si="15"/>
        <v>0</v>
      </c>
      <c r="H75" s="190">
        <v>0</v>
      </c>
      <c r="I75" s="191">
        <v>0</v>
      </c>
      <c r="J75" s="191">
        <v>0</v>
      </c>
      <c r="K75" s="628">
        <f>W75</f>
        <v>0</v>
      </c>
      <c r="L75" s="192">
        <f>SUM(H75:K75)</f>
        <v>0</v>
      </c>
      <c r="M75" s="291" t="s">
        <v>86</v>
      </c>
      <c r="N75" s="292"/>
      <c r="O75" s="465"/>
      <c r="P75" s="294"/>
      <c r="Q75" s="306"/>
      <c r="R75" s="465"/>
      <c r="S75" s="292"/>
      <c r="T75" s="306"/>
      <c r="U75" s="465"/>
      <c r="V75" s="294"/>
      <c r="W75" s="374">
        <f>SUM(W76:W79)</f>
        <v>0</v>
      </c>
    </row>
    <row r="76" spans="1:23" ht="15" customHeight="1">
      <c r="A76" s="63"/>
      <c r="B76" s="65"/>
      <c r="C76" s="75" t="s">
        <v>87</v>
      </c>
      <c r="D76" s="156"/>
      <c r="E76" s="156"/>
      <c r="F76" s="77"/>
      <c r="G76" s="78"/>
      <c r="H76" s="174"/>
      <c r="I76" s="158"/>
      <c r="J76" s="158"/>
      <c r="K76" s="627"/>
      <c r="L76" s="159"/>
      <c r="M76" s="287" t="s">
        <v>391</v>
      </c>
      <c r="N76" s="288"/>
      <c r="O76" s="472" t="s">
        <v>0</v>
      </c>
      <c r="P76" s="13" t="s">
        <v>1</v>
      </c>
      <c r="Q76" s="23"/>
      <c r="R76" s="497" t="s">
        <v>3</v>
      </c>
      <c r="S76" s="13"/>
      <c r="T76" s="23"/>
      <c r="U76" s="13"/>
      <c r="V76" s="17" t="s">
        <v>4</v>
      </c>
      <c r="W76" s="383">
        <f>N76*Q76</f>
        <v>0</v>
      </c>
    </row>
    <row r="77" spans="1:23" ht="15" customHeight="1">
      <c r="A77" s="194"/>
      <c r="B77" s="65"/>
      <c r="C77" s="195"/>
      <c r="D77" s="156"/>
      <c r="E77" s="156"/>
      <c r="F77" s="77"/>
      <c r="G77" s="78"/>
      <c r="H77" s="174"/>
      <c r="I77" s="158"/>
      <c r="J77" s="158"/>
      <c r="K77" s="627"/>
      <c r="L77" s="159"/>
      <c r="M77" s="287" t="s">
        <v>314</v>
      </c>
      <c r="N77" s="288"/>
      <c r="O77" s="472" t="s">
        <v>0</v>
      </c>
      <c r="P77" s="13" t="s">
        <v>1</v>
      </c>
      <c r="Q77" s="23"/>
      <c r="R77" s="497" t="s">
        <v>313</v>
      </c>
      <c r="S77" s="13"/>
      <c r="T77" s="23"/>
      <c r="U77" s="13"/>
      <c r="V77" s="17" t="s">
        <v>4</v>
      </c>
      <c r="W77" s="383">
        <f t="shared" ref="W77:W78" si="18">N77*Q77</f>
        <v>0</v>
      </c>
    </row>
    <row r="78" spans="1:23" ht="15" customHeight="1">
      <c r="A78" s="194"/>
      <c r="B78" s="65"/>
      <c r="C78" s="195"/>
      <c r="D78" s="156"/>
      <c r="E78" s="156"/>
      <c r="F78" s="77"/>
      <c r="G78" s="78"/>
      <c r="H78" s="174"/>
      <c r="I78" s="158"/>
      <c r="J78" s="158"/>
      <c r="K78" s="627"/>
      <c r="L78" s="159"/>
      <c r="M78" s="287" t="s">
        <v>315</v>
      </c>
      <c r="N78" s="288"/>
      <c r="O78" s="472" t="s">
        <v>0</v>
      </c>
      <c r="P78" s="13" t="s">
        <v>1</v>
      </c>
      <c r="Q78" s="23"/>
      <c r="R78" s="497" t="s">
        <v>313</v>
      </c>
      <c r="S78" s="13"/>
      <c r="T78" s="23"/>
      <c r="U78" s="13"/>
      <c r="V78" s="17" t="s">
        <v>4</v>
      </c>
      <c r="W78" s="383">
        <f t="shared" si="18"/>
        <v>0</v>
      </c>
    </row>
    <row r="79" spans="1:23" ht="15" customHeight="1">
      <c r="A79" s="194"/>
      <c r="B79" s="84"/>
      <c r="C79" s="195"/>
      <c r="D79" s="156"/>
      <c r="E79" s="156"/>
      <c r="F79" s="77"/>
      <c r="G79" s="85"/>
      <c r="H79" s="174"/>
      <c r="I79" s="158"/>
      <c r="J79" s="158"/>
      <c r="K79" s="627"/>
      <c r="L79" s="159"/>
      <c r="M79" s="289" t="s">
        <v>290</v>
      </c>
      <c r="N79" s="288"/>
      <c r="O79" s="472" t="s">
        <v>0</v>
      </c>
      <c r="P79" s="13" t="s">
        <v>1</v>
      </c>
      <c r="Q79" s="23"/>
      <c r="R79" s="497" t="s">
        <v>342</v>
      </c>
      <c r="S79" s="13"/>
      <c r="T79" s="23"/>
      <c r="U79" s="13"/>
      <c r="V79" s="17" t="s">
        <v>4</v>
      </c>
      <c r="W79" s="383">
        <f t="shared" ref="W79" si="19">N79*Q79</f>
        <v>0</v>
      </c>
    </row>
    <row r="80" spans="1:23" ht="15" customHeight="1">
      <c r="A80" s="744" t="s">
        <v>88</v>
      </c>
      <c r="B80" s="745"/>
      <c r="C80" s="757"/>
      <c r="D80" s="197">
        <f>D81+D97+D99</f>
        <v>0</v>
      </c>
      <c r="E80" s="197">
        <f>E81+E97+E99</f>
        <v>47700000</v>
      </c>
      <c r="F80" s="59">
        <f>E80-D80</f>
        <v>47700000</v>
      </c>
      <c r="G80" s="47">
        <f t="shared" si="15"/>
        <v>100</v>
      </c>
      <c r="H80" s="198">
        <f>H81+H97+H99</f>
        <v>0</v>
      </c>
      <c r="I80" s="199">
        <f>I81+I97+I99</f>
        <v>47700000</v>
      </c>
      <c r="J80" s="199">
        <f>J81+J97+J99</f>
        <v>0</v>
      </c>
      <c r="K80" s="199">
        <f>K81+K97+K99</f>
        <v>0</v>
      </c>
      <c r="L80" s="200">
        <f>L81+L97+L99</f>
        <v>47700000</v>
      </c>
      <c r="M80" s="299" t="s">
        <v>89</v>
      </c>
      <c r="N80" s="300"/>
      <c r="O80" s="487"/>
      <c r="P80" s="301"/>
      <c r="Q80" s="266"/>
      <c r="R80" s="487"/>
      <c r="S80" s="300"/>
      <c r="T80" s="266"/>
      <c r="U80" s="487"/>
      <c r="V80" s="301"/>
      <c r="W80" s="375">
        <f>W81+W97+W99</f>
        <v>47700000</v>
      </c>
    </row>
    <row r="81" spans="1:23" ht="15" customHeight="1">
      <c r="A81" s="96"/>
      <c r="B81" s="788" t="s">
        <v>164</v>
      </c>
      <c r="C81" s="786"/>
      <c r="D81" s="202">
        <f>SUM(D82:D96)</f>
        <v>0</v>
      </c>
      <c r="E81" s="202">
        <f>SUM(E82:E96)</f>
        <v>41700000</v>
      </c>
      <c r="F81" s="203">
        <f>E81-D81</f>
        <v>41700000</v>
      </c>
      <c r="G81" s="115">
        <f t="shared" si="15"/>
        <v>100</v>
      </c>
      <c r="H81" s="167">
        <f>SUM(H82:H96)</f>
        <v>0</v>
      </c>
      <c r="I81" s="168">
        <f>SUM(I82:I96)</f>
        <v>41700000</v>
      </c>
      <c r="J81" s="168">
        <f>SUM(J82:J96)</f>
        <v>0</v>
      </c>
      <c r="K81" s="168">
        <f>SUM(K82:K96)</f>
        <v>0</v>
      </c>
      <c r="L81" s="169">
        <f>SUM(L82:L96)</f>
        <v>41700000</v>
      </c>
      <c r="M81" s="307" t="s">
        <v>173</v>
      </c>
      <c r="N81" s="308"/>
      <c r="O81" s="488"/>
      <c r="P81" s="310"/>
      <c r="Q81" s="309"/>
      <c r="R81" s="488"/>
      <c r="S81" s="308"/>
      <c r="T81" s="309"/>
      <c r="U81" s="488"/>
      <c r="V81" s="310"/>
      <c r="W81" s="377">
        <f>SUM(W82:W96)</f>
        <v>41700000</v>
      </c>
    </row>
    <row r="82" spans="1:23" ht="15" customHeight="1">
      <c r="A82" s="63"/>
      <c r="B82" s="65"/>
      <c r="C82" s="66" t="s">
        <v>163</v>
      </c>
      <c r="D82" s="173">
        <v>0</v>
      </c>
      <c r="E82" s="173">
        <f>SUM(W82:W83)</f>
        <v>24300000</v>
      </c>
      <c r="F82" s="68">
        <f>E82-D82</f>
        <v>24300000</v>
      </c>
      <c r="G82" s="69">
        <f t="shared" si="15"/>
        <v>100</v>
      </c>
      <c r="H82" s="125">
        <v>0</v>
      </c>
      <c r="I82" s="633">
        <f>SUM(W82:W83)</f>
        <v>24300000</v>
      </c>
      <c r="J82" s="126">
        <v>0</v>
      </c>
      <c r="K82" s="126">
        <v>0</v>
      </c>
      <c r="L82" s="72">
        <f>SUM(H82:K82)</f>
        <v>24300000</v>
      </c>
      <c r="M82" s="245" t="s">
        <v>392</v>
      </c>
      <c r="N82" s="263">
        <v>101250</v>
      </c>
      <c r="O82" s="397" t="s">
        <v>0</v>
      </c>
      <c r="P82" s="398" t="s">
        <v>1</v>
      </c>
      <c r="Q82" s="519">
        <v>40</v>
      </c>
      <c r="R82" s="397" t="s">
        <v>2</v>
      </c>
      <c r="S82" s="398" t="s">
        <v>1</v>
      </c>
      <c r="T82" s="441">
        <v>6</v>
      </c>
      <c r="U82" s="397" t="s">
        <v>295</v>
      </c>
      <c r="V82" s="401" t="s">
        <v>4</v>
      </c>
      <c r="W82" s="637">
        <f>N82*Q82*T82</f>
        <v>24300000</v>
      </c>
    </row>
    <row r="83" spans="1:23" ht="15" customHeight="1">
      <c r="A83" s="63"/>
      <c r="B83" s="65"/>
      <c r="C83" s="141"/>
      <c r="D83" s="155"/>
      <c r="E83" s="155"/>
      <c r="F83" s="143"/>
      <c r="G83" s="85"/>
      <c r="H83" s="133"/>
      <c r="I83" s="634"/>
      <c r="J83" s="134"/>
      <c r="K83" s="134"/>
      <c r="L83" s="88"/>
      <c r="M83" s="89"/>
      <c r="N83" s="460"/>
      <c r="O83" s="461" t="s">
        <v>275</v>
      </c>
      <c r="P83" s="443" t="s">
        <v>1</v>
      </c>
      <c r="Q83" s="522"/>
      <c r="R83" s="461" t="s">
        <v>276</v>
      </c>
      <c r="S83" s="443" t="s">
        <v>1</v>
      </c>
      <c r="T83" s="522"/>
      <c r="U83" s="461" t="s">
        <v>271</v>
      </c>
      <c r="V83" s="462" t="s">
        <v>277</v>
      </c>
      <c r="W83" s="373">
        <f>N83*Q83*T83</f>
        <v>0</v>
      </c>
    </row>
    <row r="84" spans="1:23" ht="15" customHeight="1">
      <c r="A84" s="63"/>
      <c r="B84" s="65"/>
      <c r="C84" s="75" t="s">
        <v>259</v>
      </c>
      <c r="D84" s="156">
        <v>0</v>
      </c>
      <c r="E84" s="156">
        <f>SUM(W84:W86)</f>
        <v>0</v>
      </c>
      <c r="F84" s="77">
        <f>E84-D84</f>
        <v>0</v>
      </c>
      <c r="G84" s="78">
        <f t="shared" ref="G84" si="20">IF(D84+E84=0,0,IF(D84=0,100,F84/D84%))</f>
        <v>0</v>
      </c>
      <c r="H84" s="631">
        <f>SUM(W84:W86)</f>
        <v>0</v>
      </c>
      <c r="I84" s="132">
        <v>0</v>
      </c>
      <c r="J84" s="132">
        <v>0</v>
      </c>
      <c r="K84" s="132">
        <v>0</v>
      </c>
      <c r="L84" s="81">
        <f>SUM(H84:K84)</f>
        <v>0</v>
      </c>
      <c r="M84" s="82" t="s">
        <v>129</v>
      </c>
      <c r="N84" s="520"/>
      <c r="O84" s="14" t="s">
        <v>0</v>
      </c>
      <c r="P84" s="15" t="s">
        <v>1</v>
      </c>
      <c r="Q84" s="6"/>
      <c r="R84" s="14" t="s">
        <v>2</v>
      </c>
      <c r="S84" s="15" t="s">
        <v>1</v>
      </c>
      <c r="T84" s="18"/>
      <c r="U84" s="14" t="s">
        <v>3</v>
      </c>
      <c r="V84" s="17" t="s">
        <v>4</v>
      </c>
      <c r="W84" s="637">
        <f>N84*Q84*T84</f>
        <v>0</v>
      </c>
    </row>
    <row r="85" spans="1:23" ht="15" customHeight="1">
      <c r="A85" s="63"/>
      <c r="B85" s="65"/>
      <c r="C85" s="75"/>
      <c r="D85" s="156"/>
      <c r="E85" s="156"/>
      <c r="F85" s="77"/>
      <c r="G85" s="78"/>
      <c r="H85" s="631"/>
      <c r="I85" s="132"/>
      <c r="J85" s="132"/>
      <c r="K85" s="132"/>
      <c r="L85" s="81"/>
      <c r="M85" s="82" t="s">
        <v>273</v>
      </c>
      <c r="N85" s="520"/>
      <c r="O85" s="14" t="s">
        <v>0</v>
      </c>
      <c r="P85" s="15" t="s">
        <v>1</v>
      </c>
      <c r="Q85" s="6"/>
      <c r="R85" s="14" t="s">
        <v>2</v>
      </c>
      <c r="S85" s="15" t="s">
        <v>1</v>
      </c>
      <c r="T85" s="18"/>
      <c r="U85" s="14" t="s">
        <v>272</v>
      </c>
      <c r="V85" s="17" t="s">
        <v>4</v>
      </c>
      <c r="W85" s="638">
        <f t="shared" ref="W85:W86" si="21">N85*Q85*T85</f>
        <v>0</v>
      </c>
    </row>
    <row r="86" spans="1:23" ht="15" customHeight="1">
      <c r="A86" s="63"/>
      <c r="B86" s="65"/>
      <c r="C86" s="141"/>
      <c r="D86" s="155"/>
      <c r="E86" s="155"/>
      <c r="F86" s="77"/>
      <c r="G86" s="78"/>
      <c r="H86" s="632"/>
      <c r="I86" s="134"/>
      <c r="J86" s="134"/>
      <c r="K86" s="134"/>
      <c r="L86" s="81"/>
      <c r="M86" s="89" t="s">
        <v>274</v>
      </c>
      <c r="N86" s="520"/>
      <c r="O86" s="14" t="s">
        <v>0</v>
      </c>
      <c r="P86" s="15" t="s">
        <v>1</v>
      </c>
      <c r="Q86" s="6"/>
      <c r="R86" s="14" t="s">
        <v>2</v>
      </c>
      <c r="S86" s="15" t="s">
        <v>1</v>
      </c>
      <c r="T86" s="18"/>
      <c r="U86" s="14" t="s">
        <v>272</v>
      </c>
      <c r="V86" s="17" t="s">
        <v>4</v>
      </c>
      <c r="W86" s="638">
        <f t="shared" si="21"/>
        <v>0</v>
      </c>
    </row>
    <row r="87" spans="1:23" ht="15" customHeight="1">
      <c r="A87" s="63"/>
      <c r="B87" s="65"/>
      <c r="C87" s="66" t="s">
        <v>165</v>
      </c>
      <c r="D87" s="173">
        <v>0</v>
      </c>
      <c r="E87" s="173">
        <f>SUM(W87:W88)</f>
        <v>900000</v>
      </c>
      <c r="F87" s="68">
        <f t="shared" ref="F87:F96" si="22">E87-D87</f>
        <v>900000</v>
      </c>
      <c r="G87" s="69">
        <f t="shared" ref="G87:G96" si="23">IF(D87+E87=0,0,IF(D87=0,100,F87/D87%))</f>
        <v>100</v>
      </c>
      <c r="H87" s="125">
        <v>0</v>
      </c>
      <c r="I87" s="633">
        <f>SUM(W87:W88)</f>
        <v>900000</v>
      </c>
      <c r="J87" s="126">
        <v>0</v>
      </c>
      <c r="K87" s="126">
        <v>0</v>
      </c>
      <c r="L87" s="72">
        <f>SUM(H87:K87)</f>
        <v>900000</v>
      </c>
      <c r="M87" s="578" t="s">
        <v>393</v>
      </c>
      <c r="N87" s="519">
        <v>150000</v>
      </c>
      <c r="O87" s="397" t="s">
        <v>0</v>
      </c>
      <c r="P87" s="398"/>
      <c r="Q87" s="519"/>
      <c r="R87" s="397"/>
      <c r="S87" s="398" t="s">
        <v>1</v>
      </c>
      <c r="T87" s="400">
        <v>6</v>
      </c>
      <c r="U87" s="397" t="s">
        <v>279</v>
      </c>
      <c r="V87" s="401" t="s">
        <v>4</v>
      </c>
      <c r="W87" s="637">
        <f>N87*T87</f>
        <v>900000</v>
      </c>
    </row>
    <row r="88" spans="1:23" ht="15" customHeight="1">
      <c r="A88" s="63"/>
      <c r="B88" s="65"/>
      <c r="C88" s="141"/>
      <c r="D88" s="155"/>
      <c r="E88" s="155"/>
      <c r="F88" s="77"/>
      <c r="G88" s="78"/>
      <c r="H88" s="133"/>
      <c r="I88" s="634"/>
      <c r="J88" s="134"/>
      <c r="K88" s="134"/>
      <c r="L88" s="88"/>
      <c r="M88" s="311"/>
      <c r="N88" s="520"/>
      <c r="O88" s="442" t="s">
        <v>0</v>
      </c>
      <c r="P88" s="443"/>
      <c r="Q88" s="521"/>
      <c r="R88" s="442"/>
      <c r="S88" s="443" t="s">
        <v>1</v>
      </c>
      <c r="T88" s="444"/>
      <c r="U88" s="442" t="s">
        <v>279</v>
      </c>
      <c r="V88" s="20" t="s">
        <v>4</v>
      </c>
      <c r="W88" s="373">
        <f>N88*T88</f>
        <v>0</v>
      </c>
    </row>
    <row r="89" spans="1:23" ht="15" customHeight="1">
      <c r="A89" s="63"/>
      <c r="B89" s="65"/>
      <c r="C89" s="98" t="s">
        <v>166</v>
      </c>
      <c r="D89" s="220">
        <v>0</v>
      </c>
      <c r="E89" s="155">
        <f>W89</f>
        <v>0</v>
      </c>
      <c r="F89" s="68">
        <f t="shared" si="22"/>
        <v>0</v>
      </c>
      <c r="G89" s="69">
        <f t="shared" si="23"/>
        <v>0</v>
      </c>
      <c r="H89" s="392">
        <v>0</v>
      </c>
      <c r="I89" s="635">
        <f>W89</f>
        <v>0</v>
      </c>
      <c r="J89" s="331">
        <v>0</v>
      </c>
      <c r="K89" s="331">
        <v>0</v>
      </c>
      <c r="L89" s="150">
        <f>SUM(H89:K89)</f>
        <v>0</v>
      </c>
      <c r="M89" s="312" t="s">
        <v>394</v>
      </c>
      <c r="N89" s="313"/>
      <c r="O89" s="442" t="s">
        <v>0</v>
      </c>
      <c r="P89" s="443"/>
      <c r="Q89" s="521"/>
      <c r="R89" s="442"/>
      <c r="S89" s="443" t="s">
        <v>1</v>
      </c>
      <c r="T89" s="444"/>
      <c r="U89" s="442" t="s">
        <v>279</v>
      </c>
      <c r="V89" s="20" t="s">
        <v>4</v>
      </c>
      <c r="W89" s="373">
        <f>N89*T89</f>
        <v>0</v>
      </c>
    </row>
    <row r="90" spans="1:23" ht="15" customHeight="1">
      <c r="A90" s="63"/>
      <c r="B90" s="65"/>
      <c r="C90" s="66" t="s">
        <v>167</v>
      </c>
      <c r="D90" s="173">
        <v>0</v>
      </c>
      <c r="E90" s="173">
        <f>W90+W91</f>
        <v>600000</v>
      </c>
      <c r="F90" s="68">
        <f t="shared" si="22"/>
        <v>600000</v>
      </c>
      <c r="G90" s="69">
        <f t="shared" si="23"/>
        <v>100</v>
      </c>
      <c r="H90" s="125">
        <v>0</v>
      </c>
      <c r="I90" s="633">
        <f>W90+W91</f>
        <v>600000</v>
      </c>
      <c r="J90" s="126">
        <v>0</v>
      </c>
      <c r="K90" s="126">
        <v>0</v>
      </c>
      <c r="L90" s="72">
        <f>SUM(H90:K90)</f>
        <v>600000</v>
      </c>
      <c r="M90" s="245" t="s">
        <v>288</v>
      </c>
      <c r="N90" s="263">
        <v>100000</v>
      </c>
      <c r="O90" s="14" t="s">
        <v>0</v>
      </c>
      <c r="P90" s="15" t="s">
        <v>1</v>
      </c>
      <c r="Q90" s="520"/>
      <c r="R90" s="14" t="s">
        <v>2</v>
      </c>
      <c r="S90" s="15" t="s">
        <v>1</v>
      </c>
      <c r="T90" s="11">
        <v>6</v>
      </c>
      <c r="U90" s="14" t="s">
        <v>271</v>
      </c>
      <c r="V90" s="17" t="s">
        <v>4</v>
      </c>
      <c r="W90" s="638">
        <f>N90*T90</f>
        <v>600000</v>
      </c>
    </row>
    <row r="91" spans="1:23" ht="15" customHeight="1">
      <c r="A91" s="63"/>
      <c r="B91" s="65"/>
      <c r="C91" s="141"/>
      <c r="D91" s="155"/>
      <c r="E91" s="155"/>
      <c r="F91" s="77"/>
      <c r="G91" s="78"/>
      <c r="H91" s="133"/>
      <c r="I91" s="634"/>
      <c r="J91" s="134"/>
      <c r="K91" s="134"/>
      <c r="L91" s="88"/>
      <c r="M91" s="228" t="s">
        <v>291</v>
      </c>
      <c r="N91" s="520"/>
      <c r="O91" s="442" t="s">
        <v>0</v>
      </c>
      <c r="P91" s="443"/>
      <c r="Q91" s="521"/>
      <c r="R91" s="442"/>
      <c r="S91" s="443" t="s">
        <v>1</v>
      </c>
      <c r="T91" s="444"/>
      <c r="U91" s="442" t="s">
        <v>279</v>
      </c>
      <c r="V91" s="20" t="s">
        <v>4</v>
      </c>
      <c r="W91" s="373">
        <f>N91*T91</f>
        <v>0</v>
      </c>
    </row>
    <row r="92" spans="1:23" ht="15" customHeight="1">
      <c r="A92" s="63"/>
      <c r="B92" s="65"/>
      <c r="C92" s="98" t="s">
        <v>168</v>
      </c>
      <c r="D92" s="220">
        <v>0</v>
      </c>
      <c r="E92" s="155">
        <f>W92</f>
        <v>600000</v>
      </c>
      <c r="F92" s="68">
        <f t="shared" si="22"/>
        <v>600000</v>
      </c>
      <c r="G92" s="69">
        <f t="shared" si="23"/>
        <v>100</v>
      </c>
      <c r="H92" s="392">
        <v>0</v>
      </c>
      <c r="I92" s="635">
        <f>W92</f>
        <v>600000</v>
      </c>
      <c r="J92" s="331">
        <v>0</v>
      </c>
      <c r="K92" s="331">
        <v>0</v>
      </c>
      <c r="L92" s="150">
        <f>SUM(H92:K92)</f>
        <v>600000</v>
      </c>
      <c r="M92" s="312" t="s">
        <v>292</v>
      </c>
      <c r="N92" s="313">
        <v>100000</v>
      </c>
      <c r="O92" s="442" t="s">
        <v>0</v>
      </c>
      <c r="P92" s="443"/>
      <c r="Q92" s="521"/>
      <c r="R92" s="442"/>
      <c r="S92" s="443" t="s">
        <v>1</v>
      </c>
      <c r="T92" s="444">
        <v>6</v>
      </c>
      <c r="U92" s="442" t="s">
        <v>286</v>
      </c>
      <c r="V92" s="20" t="s">
        <v>4</v>
      </c>
      <c r="W92" s="373">
        <f>N92*T92</f>
        <v>600000</v>
      </c>
    </row>
    <row r="93" spans="1:23" ht="15" customHeight="1">
      <c r="A93" s="63"/>
      <c r="B93" s="65"/>
      <c r="C93" s="98" t="s">
        <v>169</v>
      </c>
      <c r="D93" s="220">
        <v>0</v>
      </c>
      <c r="E93" s="155">
        <f>W93</f>
        <v>0</v>
      </c>
      <c r="F93" s="68">
        <f t="shared" si="22"/>
        <v>0</v>
      </c>
      <c r="G93" s="69">
        <f t="shared" si="23"/>
        <v>0</v>
      </c>
      <c r="H93" s="392">
        <v>0</v>
      </c>
      <c r="I93" s="635">
        <f>W93</f>
        <v>0</v>
      </c>
      <c r="J93" s="331">
        <v>0</v>
      </c>
      <c r="K93" s="331">
        <v>0</v>
      </c>
      <c r="L93" s="150">
        <f t="shared" ref="L93:L96" si="24">SUM(H93:K93)</f>
        <v>0</v>
      </c>
      <c r="M93" s="312"/>
      <c r="N93" s="313"/>
      <c r="O93" s="463"/>
      <c r="P93" s="314"/>
      <c r="Q93" s="315"/>
      <c r="R93" s="463"/>
      <c r="S93" s="313"/>
      <c r="T93" s="315"/>
      <c r="U93" s="463"/>
      <c r="V93" s="314"/>
      <c r="W93" s="378">
        <v>0</v>
      </c>
    </row>
    <row r="94" spans="1:23" ht="15" customHeight="1">
      <c r="A94" s="63"/>
      <c r="B94" s="65"/>
      <c r="C94" s="98" t="s">
        <v>170</v>
      </c>
      <c r="D94" s="220">
        <v>0</v>
      </c>
      <c r="E94" s="155">
        <f>W94</f>
        <v>0</v>
      </c>
      <c r="F94" s="68">
        <f t="shared" si="22"/>
        <v>0</v>
      </c>
      <c r="G94" s="69">
        <f t="shared" si="23"/>
        <v>0</v>
      </c>
      <c r="H94" s="392">
        <v>0</v>
      </c>
      <c r="I94" s="635">
        <f>W94</f>
        <v>0</v>
      </c>
      <c r="J94" s="331">
        <v>0</v>
      </c>
      <c r="K94" s="331">
        <v>0</v>
      </c>
      <c r="L94" s="150">
        <f t="shared" si="24"/>
        <v>0</v>
      </c>
      <c r="M94" s="312"/>
      <c r="N94" s="313"/>
      <c r="O94" s="463"/>
      <c r="P94" s="314"/>
      <c r="Q94" s="315"/>
      <c r="R94" s="463"/>
      <c r="S94" s="313"/>
      <c r="T94" s="315"/>
      <c r="U94" s="463"/>
      <c r="V94" s="314"/>
      <c r="W94" s="378">
        <v>0</v>
      </c>
    </row>
    <row r="95" spans="1:23" ht="15" customHeight="1">
      <c r="A95" s="63"/>
      <c r="B95" s="65"/>
      <c r="C95" s="98" t="s">
        <v>171</v>
      </c>
      <c r="D95" s="220">
        <v>0</v>
      </c>
      <c r="E95" s="155">
        <f>W95</f>
        <v>8100000</v>
      </c>
      <c r="F95" s="68">
        <f t="shared" si="22"/>
        <v>8100000</v>
      </c>
      <c r="G95" s="69">
        <f t="shared" si="23"/>
        <v>100</v>
      </c>
      <c r="H95" s="392">
        <v>0</v>
      </c>
      <c r="I95" s="635">
        <f>W95</f>
        <v>8100000</v>
      </c>
      <c r="J95" s="331">
        <v>0</v>
      </c>
      <c r="K95" s="331">
        <v>0</v>
      </c>
      <c r="L95" s="150">
        <f t="shared" si="24"/>
        <v>8100000</v>
      </c>
      <c r="M95" s="229" t="s">
        <v>287</v>
      </c>
      <c r="N95" s="264">
        <v>33750</v>
      </c>
      <c r="O95" s="393" t="s">
        <v>0</v>
      </c>
      <c r="P95" s="272" t="s">
        <v>1</v>
      </c>
      <c r="Q95" s="394">
        <v>40</v>
      </c>
      <c r="R95" s="393" t="s">
        <v>2</v>
      </c>
      <c r="S95" s="272" t="s">
        <v>1</v>
      </c>
      <c r="T95" s="396">
        <v>6</v>
      </c>
      <c r="U95" s="393" t="s">
        <v>327</v>
      </c>
      <c r="V95" s="26" t="s">
        <v>4</v>
      </c>
      <c r="W95" s="387">
        <f>N95*Q95*T95</f>
        <v>8100000</v>
      </c>
    </row>
    <row r="96" spans="1:23" ht="15" customHeight="1">
      <c r="A96" s="63"/>
      <c r="B96" s="65"/>
      <c r="C96" s="141" t="s">
        <v>172</v>
      </c>
      <c r="D96" s="155">
        <v>0</v>
      </c>
      <c r="E96" s="155">
        <f>W96</f>
        <v>7200000</v>
      </c>
      <c r="F96" s="68">
        <f t="shared" si="22"/>
        <v>7200000</v>
      </c>
      <c r="G96" s="69">
        <f t="shared" si="23"/>
        <v>100</v>
      </c>
      <c r="H96" s="133">
        <v>0</v>
      </c>
      <c r="I96" s="635">
        <f>W96</f>
        <v>7200000</v>
      </c>
      <c r="J96" s="134">
        <v>0</v>
      </c>
      <c r="K96" s="134">
        <v>0</v>
      </c>
      <c r="L96" s="150">
        <f t="shared" si="24"/>
        <v>7200000</v>
      </c>
      <c r="M96" s="311" t="s">
        <v>305</v>
      </c>
      <c r="N96" s="447">
        <v>1200000</v>
      </c>
      <c r="O96" s="442" t="s">
        <v>0</v>
      </c>
      <c r="P96" s="443"/>
      <c r="Q96" s="521"/>
      <c r="R96" s="442"/>
      <c r="S96" s="443" t="s">
        <v>1</v>
      </c>
      <c r="T96" s="444">
        <v>6</v>
      </c>
      <c r="U96" s="442" t="s">
        <v>300</v>
      </c>
      <c r="V96" s="20" t="s">
        <v>4</v>
      </c>
      <c r="W96" s="373">
        <f>N96*T96</f>
        <v>7200000</v>
      </c>
    </row>
    <row r="97" spans="1:23" ht="15" customHeight="1">
      <c r="A97" s="63"/>
      <c r="B97" s="788" t="s">
        <v>417</v>
      </c>
      <c r="C97" s="786"/>
      <c r="D97" s="202">
        <f>SUM(D98:D98)</f>
        <v>0</v>
      </c>
      <c r="E97" s="202">
        <f>SUM(E98:E98)</f>
        <v>6000000</v>
      </c>
      <c r="F97" s="185">
        <f>E97-D97</f>
        <v>6000000</v>
      </c>
      <c r="G97" s="360">
        <f t="shared" ref="G97:G98" si="25">IF(D97+E97=0,0,IF(D97=0,100,F97/D97%))</f>
        <v>100</v>
      </c>
      <c r="H97" s="116">
        <f>SUM(H98:H98)</f>
        <v>0</v>
      </c>
      <c r="I97" s="117">
        <f>SUM(I98:I98)</f>
        <v>6000000</v>
      </c>
      <c r="J97" s="117">
        <f>SUM(J98:J98)</f>
        <v>0</v>
      </c>
      <c r="K97" s="117">
        <f>SUM(K98:K98)</f>
        <v>0</v>
      </c>
      <c r="L97" s="118">
        <f>SUM(L98:L98)</f>
        <v>6000000</v>
      </c>
      <c r="M97" s="307" t="s">
        <v>419</v>
      </c>
      <c r="N97" s="308"/>
      <c r="O97" s="488"/>
      <c r="P97" s="310"/>
      <c r="Q97" s="309"/>
      <c r="R97" s="488"/>
      <c r="S97" s="308"/>
      <c r="T97" s="309"/>
      <c r="U97" s="488"/>
      <c r="V97" s="310"/>
      <c r="W97" s="377">
        <f>SUM(W98:W98)</f>
        <v>6000000</v>
      </c>
    </row>
    <row r="98" spans="1:23" ht="15" customHeight="1">
      <c r="A98" s="63"/>
      <c r="B98" s="65"/>
      <c r="C98" s="98" t="s">
        <v>395</v>
      </c>
      <c r="D98" s="220">
        <v>0</v>
      </c>
      <c r="E98" s="220">
        <f>W98</f>
        <v>6000000</v>
      </c>
      <c r="F98" s="148">
        <f>E98-D98</f>
        <v>6000000</v>
      </c>
      <c r="G98" s="149">
        <f t="shared" si="25"/>
        <v>100</v>
      </c>
      <c r="H98" s="392">
        <v>0</v>
      </c>
      <c r="I98" s="635">
        <f>W98</f>
        <v>6000000</v>
      </c>
      <c r="J98" s="331">
        <v>0</v>
      </c>
      <c r="K98" s="250">
        <v>0</v>
      </c>
      <c r="L98" s="150">
        <f>SUM(H98:K98)</f>
        <v>6000000</v>
      </c>
      <c r="M98" s="586" t="s">
        <v>521</v>
      </c>
      <c r="N98" s="264">
        <v>1000000</v>
      </c>
      <c r="O98" s="393" t="s">
        <v>0</v>
      </c>
      <c r="P98" s="272"/>
      <c r="Q98" s="394"/>
      <c r="R98" s="393"/>
      <c r="S98" s="272" t="s">
        <v>1</v>
      </c>
      <c r="T98" s="396">
        <v>6</v>
      </c>
      <c r="U98" s="393" t="s">
        <v>327</v>
      </c>
      <c r="V98" s="26" t="s">
        <v>4</v>
      </c>
      <c r="W98" s="387">
        <f>N98*T98</f>
        <v>6000000</v>
      </c>
    </row>
    <row r="99" spans="1:23" ht="15" customHeight="1">
      <c r="A99" s="63"/>
      <c r="B99" s="788" t="s">
        <v>396</v>
      </c>
      <c r="C99" s="794"/>
      <c r="D99" s="202">
        <f>SUM(D100:D101)</f>
        <v>0</v>
      </c>
      <c r="E99" s="202">
        <f>SUM(E100:E101)</f>
        <v>0</v>
      </c>
      <c r="F99" s="582">
        <f>E99-D99</f>
        <v>0</v>
      </c>
      <c r="G99" s="115">
        <f t="shared" ref="G99:G100" si="26">IF(D99+E99=0,0,IF(D99=0,100,F99/D99%))</f>
        <v>0</v>
      </c>
      <c r="H99" s="583">
        <f>SUM(H100:H101)</f>
        <v>0</v>
      </c>
      <c r="I99" s="584">
        <f>SUM(I100:I101)</f>
        <v>0</v>
      </c>
      <c r="J99" s="584">
        <f t="shared" ref="J99:K99" si="27">SUM(J100:J101)</f>
        <v>0</v>
      </c>
      <c r="K99" s="584">
        <f t="shared" si="27"/>
        <v>0</v>
      </c>
      <c r="L99" s="585">
        <f>SUM(L100:L101)</f>
        <v>0</v>
      </c>
      <c r="M99" s="307" t="s">
        <v>398</v>
      </c>
      <c r="N99" s="308"/>
      <c r="O99" s="488"/>
      <c r="P99" s="310"/>
      <c r="Q99" s="309"/>
      <c r="R99" s="488"/>
      <c r="S99" s="308"/>
      <c r="T99" s="309"/>
      <c r="U99" s="488"/>
      <c r="V99" s="310"/>
      <c r="W99" s="377">
        <f>SUM(W100:W101)</f>
        <v>0</v>
      </c>
    </row>
    <row r="100" spans="1:23" ht="15" customHeight="1">
      <c r="A100" s="63"/>
      <c r="B100" s="152"/>
      <c r="C100" s="66" t="s">
        <v>397</v>
      </c>
      <c r="D100" s="173">
        <v>0</v>
      </c>
      <c r="E100" s="173">
        <f>W100</f>
        <v>0</v>
      </c>
      <c r="F100" s="68">
        <f>E100-D100</f>
        <v>0</v>
      </c>
      <c r="G100" s="69">
        <f t="shared" si="26"/>
        <v>0</v>
      </c>
      <c r="H100" s="190">
        <v>0</v>
      </c>
      <c r="I100" s="650">
        <f>W100</f>
        <v>0</v>
      </c>
      <c r="J100" s="191">
        <v>0</v>
      </c>
      <c r="K100" s="546">
        <v>0</v>
      </c>
      <c r="L100" s="192">
        <f>SUM(H100:K100)</f>
        <v>0</v>
      </c>
      <c r="M100" s="615"/>
      <c r="N100" s="446"/>
      <c r="O100" s="397" t="s">
        <v>0</v>
      </c>
      <c r="P100" s="398"/>
      <c r="Q100" s="519"/>
      <c r="R100" s="397"/>
      <c r="S100" s="398" t="s">
        <v>1</v>
      </c>
      <c r="T100" s="400"/>
      <c r="U100" s="397" t="s">
        <v>279</v>
      </c>
      <c r="V100" s="401" t="s">
        <v>4</v>
      </c>
      <c r="W100" s="637">
        <f>N100*T100</f>
        <v>0</v>
      </c>
    </row>
    <row r="101" spans="1:23" ht="15" customHeight="1">
      <c r="A101" s="63"/>
      <c r="B101" s="84"/>
      <c r="C101" s="141" t="s">
        <v>418</v>
      </c>
      <c r="D101" s="155">
        <v>0</v>
      </c>
      <c r="E101" s="155">
        <f>W101</f>
        <v>0</v>
      </c>
      <c r="F101" s="143">
        <f>E101-D101</f>
        <v>0</v>
      </c>
      <c r="G101" s="85">
        <f t="shared" ref="G101" si="28">IF(D101+E101=0,0,IF(D101=0,100,F101/D101%))</f>
        <v>0</v>
      </c>
      <c r="H101" s="178">
        <v>0</v>
      </c>
      <c r="I101" s="651">
        <f>W101</f>
        <v>0</v>
      </c>
      <c r="J101" s="162">
        <v>0</v>
      </c>
      <c r="K101" s="547">
        <v>0</v>
      </c>
      <c r="L101" s="159">
        <f>SUM(H101:K101)</f>
        <v>0</v>
      </c>
      <c r="M101" s="587"/>
      <c r="N101" s="614"/>
      <c r="O101" s="442" t="s">
        <v>0</v>
      </c>
      <c r="P101" s="443"/>
      <c r="Q101" s="521"/>
      <c r="R101" s="442"/>
      <c r="S101" s="443" t="s">
        <v>1</v>
      </c>
      <c r="T101" s="444"/>
      <c r="U101" s="442" t="s">
        <v>271</v>
      </c>
      <c r="V101" s="20" t="s">
        <v>4</v>
      </c>
      <c r="W101" s="373">
        <f>N101*T101</f>
        <v>0</v>
      </c>
    </row>
    <row r="102" spans="1:23" ht="15" customHeight="1">
      <c r="A102" s="744" t="s">
        <v>20</v>
      </c>
      <c r="B102" s="784"/>
      <c r="C102" s="746"/>
      <c r="D102" s="205">
        <f>D103</f>
        <v>0</v>
      </c>
      <c r="E102" s="205">
        <f>E103</f>
        <v>6000000</v>
      </c>
      <c r="F102" s="46">
        <f t="shared" ref="F102:F105" si="29">E102-D102</f>
        <v>6000000</v>
      </c>
      <c r="G102" s="47">
        <f t="shared" si="15"/>
        <v>100</v>
      </c>
      <c r="H102" s="198">
        <f>H103</f>
        <v>0</v>
      </c>
      <c r="I102" s="199">
        <f t="shared" ref="I102:K102" si="30">I103</f>
        <v>0</v>
      </c>
      <c r="J102" s="199">
        <f t="shared" si="30"/>
        <v>0</v>
      </c>
      <c r="K102" s="199">
        <f t="shared" si="30"/>
        <v>6000000</v>
      </c>
      <c r="L102" s="200">
        <f>L103</f>
        <v>6000000</v>
      </c>
      <c r="M102" s="209" t="s">
        <v>90</v>
      </c>
      <c r="N102" s="210"/>
      <c r="O102" s="489"/>
      <c r="P102" s="212"/>
      <c r="Q102" s="211"/>
      <c r="R102" s="489"/>
      <c r="S102" s="210"/>
      <c r="T102" s="211"/>
      <c r="U102" s="489"/>
      <c r="V102" s="212"/>
      <c r="W102" s="379">
        <f>W103</f>
        <v>6000000</v>
      </c>
    </row>
    <row r="103" spans="1:23" ht="15" customHeight="1">
      <c r="A103" s="213"/>
      <c r="B103" s="785" t="s">
        <v>91</v>
      </c>
      <c r="C103" s="786"/>
      <c r="D103" s="201">
        <f>SUM(D104:D105)</f>
        <v>0</v>
      </c>
      <c r="E103" s="201">
        <f>SUM(E104:E105)</f>
        <v>6000000</v>
      </c>
      <c r="F103" s="185">
        <f>E103-D103</f>
        <v>6000000</v>
      </c>
      <c r="G103" s="115">
        <f t="shared" si="15"/>
        <v>100</v>
      </c>
      <c r="H103" s="167">
        <f>SUM(H104:H105)</f>
        <v>0</v>
      </c>
      <c r="I103" s="168">
        <f>SUM(I104:I105)</f>
        <v>0</v>
      </c>
      <c r="J103" s="168">
        <f>SUM(J104:J105)</f>
        <v>0</v>
      </c>
      <c r="K103" s="168">
        <f>SUM(K104:K105)</f>
        <v>6000000</v>
      </c>
      <c r="L103" s="169">
        <f>SUM(L104:L105)</f>
        <v>6000000</v>
      </c>
      <c r="M103" s="214" t="s">
        <v>184</v>
      </c>
      <c r="N103" s="215"/>
      <c r="O103" s="490"/>
      <c r="P103" s="217"/>
      <c r="Q103" s="216"/>
      <c r="R103" s="490"/>
      <c r="S103" s="215"/>
      <c r="T103" s="216"/>
      <c r="U103" s="490"/>
      <c r="V103" s="217"/>
      <c r="W103" s="380">
        <f>SUM(W104:W105)</f>
        <v>6000000</v>
      </c>
    </row>
    <row r="104" spans="1:23">
      <c r="A104" s="218"/>
      <c r="B104" s="66"/>
      <c r="C104" s="219" t="s">
        <v>174</v>
      </c>
      <c r="D104" s="220">
        <v>0</v>
      </c>
      <c r="E104" s="220">
        <f>W104</f>
        <v>0</v>
      </c>
      <c r="F104" s="148">
        <f t="shared" si="29"/>
        <v>0</v>
      </c>
      <c r="G104" s="149">
        <f t="shared" si="15"/>
        <v>0</v>
      </c>
      <c r="H104" s="178">
        <v>0</v>
      </c>
      <c r="I104" s="162">
        <v>0</v>
      </c>
      <c r="J104" s="162">
        <v>0</v>
      </c>
      <c r="K104" s="629">
        <f>W104</f>
        <v>0</v>
      </c>
      <c r="L104" s="163">
        <f>SUM(H104:K104)</f>
        <v>0</v>
      </c>
      <c r="M104" s="221"/>
      <c r="N104" s="222"/>
      <c r="O104" s="491"/>
      <c r="P104" s="224"/>
      <c r="Q104" s="223"/>
      <c r="R104" s="491"/>
      <c r="S104" s="222"/>
      <c r="T104" s="223"/>
      <c r="U104" s="491"/>
      <c r="V104" s="224"/>
      <c r="W104" s="386">
        <v>0</v>
      </c>
    </row>
    <row r="105" spans="1:23">
      <c r="A105" s="218"/>
      <c r="B105" s="141"/>
      <c r="C105" s="219" t="s">
        <v>175</v>
      </c>
      <c r="D105" s="147">
        <v>0</v>
      </c>
      <c r="E105" s="147">
        <f>W105</f>
        <v>6000000</v>
      </c>
      <c r="F105" s="148">
        <f t="shared" si="29"/>
        <v>6000000</v>
      </c>
      <c r="G105" s="149">
        <f t="shared" si="15"/>
        <v>100</v>
      </c>
      <c r="H105" s="225">
        <v>0</v>
      </c>
      <c r="I105" s="226">
        <v>0</v>
      </c>
      <c r="J105" s="226">
        <v>0</v>
      </c>
      <c r="K105" s="652">
        <f>W105</f>
        <v>6000000</v>
      </c>
      <c r="L105" s="227">
        <f>SUM(H105:K105)</f>
        <v>6000000</v>
      </c>
      <c r="M105" s="204" t="s">
        <v>520</v>
      </c>
      <c r="N105" s="691">
        <v>6000000</v>
      </c>
      <c r="O105" s="442" t="s">
        <v>0</v>
      </c>
      <c r="P105" s="443"/>
      <c r="Q105" s="521"/>
      <c r="R105" s="442"/>
      <c r="S105" s="443" t="s">
        <v>1</v>
      </c>
      <c r="T105" s="444">
        <v>1</v>
      </c>
      <c r="U105" s="442" t="s">
        <v>300</v>
      </c>
      <c r="V105" s="20" t="s">
        <v>4</v>
      </c>
      <c r="W105" s="373">
        <f>N105*T105</f>
        <v>6000000</v>
      </c>
    </row>
    <row r="106" spans="1:23" ht="15" customHeight="1">
      <c r="A106" s="744" t="s">
        <v>176</v>
      </c>
      <c r="B106" s="784"/>
      <c r="C106" s="746"/>
      <c r="D106" s="205">
        <f>D107</f>
        <v>0</v>
      </c>
      <c r="E106" s="205">
        <f>E107</f>
        <v>0</v>
      </c>
      <c r="F106" s="46">
        <f t="shared" ref="F106" si="31">E106-D106</f>
        <v>0</v>
      </c>
      <c r="G106" s="47">
        <f t="shared" ref="G106:G112" si="32">IF(D106+E106=0,0,IF(D106=0,100,F106/D106%))</f>
        <v>0</v>
      </c>
      <c r="H106" s="206">
        <f>H107</f>
        <v>0</v>
      </c>
      <c r="I106" s="207">
        <f>I107</f>
        <v>0</v>
      </c>
      <c r="J106" s="207">
        <f>J107</f>
        <v>0</v>
      </c>
      <c r="K106" s="207">
        <f>K107</f>
        <v>0</v>
      </c>
      <c r="L106" s="208">
        <f>L107</f>
        <v>0</v>
      </c>
      <c r="M106" s="209" t="s">
        <v>183</v>
      </c>
      <c r="N106" s="210"/>
      <c r="O106" s="489"/>
      <c r="P106" s="212"/>
      <c r="Q106" s="211"/>
      <c r="R106" s="489"/>
      <c r="S106" s="210"/>
      <c r="T106" s="211"/>
      <c r="U106" s="489"/>
      <c r="V106" s="212"/>
      <c r="W106" s="379">
        <f>W107</f>
        <v>0</v>
      </c>
    </row>
    <row r="107" spans="1:23" ht="15" customHeight="1">
      <c r="A107" s="213"/>
      <c r="B107" s="785" t="s">
        <v>177</v>
      </c>
      <c r="C107" s="786"/>
      <c r="D107" s="201">
        <f>SUM(D108:D108)</f>
        <v>0</v>
      </c>
      <c r="E107" s="201">
        <f>SUM(E108:E108)</f>
        <v>0</v>
      </c>
      <c r="F107" s="185">
        <f>E107-D107</f>
        <v>0</v>
      </c>
      <c r="G107" s="115">
        <f t="shared" si="32"/>
        <v>0</v>
      </c>
      <c r="H107" s="167">
        <f>SUM(H108:H108)</f>
        <v>0</v>
      </c>
      <c r="I107" s="168">
        <f>SUM(I108:I108)</f>
        <v>0</v>
      </c>
      <c r="J107" s="168">
        <f>SUM(J108:J108)</f>
        <v>0</v>
      </c>
      <c r="K107" s="168">
        <f>SUM(K108:K108)</f>
        <v>0</v>
      </c>
      <c r="L107" s="169">
        <f>SUM(L108:L108)</f>
        <v>0</v>
      </c>
      <c r="M107" s="214" t="s">
        <v>183</v>
      </c>
      <c r="N107" s="215"/>
      <c r="O107" s="490"/>
      <c r="P107" s="217"/>
      <c r="Q107" s="216"/>
      <c r="R107" s="490"/>
      <c r="S107" s="215"/>
      <c r="T107" s="216"/>
      <c r="U107" s="490"/>
      <c r="V107" s="217"/>
      <c r="W107" s="380">
        <f>SUM(W108:W108)</f>
        <v>0</v>
      </c>
    </row>
    <row r="108" spans="1:23">
      <c r="A108" s="218"/>
      <c r="B108" s="98"/>
      <c r="C108" s="219" t="s">
        <v>178</v>
      </c>
      <c r="D108" s="220">
        <v>0</v>
      </c>
      <c r="E108" s="220">
        <f>W108</f>
        <v>0</v>
      </c>
      <c r="F108" s="148">
        <f t="shared" ref="F108:F109" si="33">E108-D108</f>
        <v>0</v>
      </c>
      <c r="G108" s="149">
        <f t="shared" si="32"/>
        <v>0</v>
      </c>
      <c r="H108" s="178">
        <v>0</v>
      </c>
      <c r="I108" s="162">
        <v>0</v>
      </c>
      <c r="J108" s="162">
        <v>0</v>
      </c>
      <c r="K108" s="629">
        <f>W108</f>
        <v>0</v>
      </c>
      <c r="L108" s="163">
        <f>SUM(H108:K108)</f>
        <v>0</v>
      </c>
      <c r="M108" s="221"/>
      <c r="N108" s="222"/>
      <c r="O108" s="491"/>
      <c r="P108" s="224"/>
      <c r="Q108" s="223"/>
      <c r="R108" s="491"/>
      <c r="S108" s="222"/>
      <c r="T108" s="223"/>
      <c r="U108" s="491"/>
      <c r="V108" s="224"/>
      <c r="W108" s="386">
        <v>0</v>
      </c>
    </row>
    <row r="109" spans="1:23" ht="15" customHeight="1">
      <c r="A109" s="744" t="s">
        <v>179</v>
      </c>
      <c r="B109" s="784"/>
      <c r="C109" s="746"/>
      <c r="D109" s="205">
        <f>D110</f>
        <v>0</v>
      </c>
      <c r="E109" s="205">
        <f>E110</f>
        <v>10000000</v>
      </c>
      <c r="F109" s="46">
        <f t="shared" si="33"/>
        <v>10000000</v>
      </c>
      <c r="G109" s="47">
        <f t="shared" si="32"/>
        <v>100</v>
      </c>
      <c r="H109" s="198">
        <f>H110</f>
        <v>0</v>
      </c>
      <c r="I109" s="199">
        <f t="shared" ref="I109:K109" si="34">I110</f>
        <v>0</v>
      </c>
      <c r="J109" s="199">
        <f t="shared" si="34"/>
        <v>0</v>
      </c>
      <c r="K109" s="199">
        <f t="shared" si="34"/>
        <v>10000000</v>
      </c>
      <c r="L109" s="200">
        <f>L110</f>
        <v>10000000</v>
      </c>
      <c r="M109" s="209" t="s">
        <v>185</v>
      </c>
      <c r="N109" s="210"/>
      <c r="O109" s="489"/>
      <c r="P109" s="212"/>
      <c r="Q109" s="211"/>
      <c r="R109" s="489"/>
      <c r="S109" s="210"/>
      <c r="T109" s="211"/>
      <c r="U109" s="489"/>
      <c r="V109" s="212"/>
      <c r="W109" s="379">
        <f>W110</f>
        <v>10000000</v>
      </c>
    </row>
    <row r="110" spans="1:23" ht="15" customHeight="1">
      <c r="A110" s="213"/>
      <c r="B110" s="785" t="s">
        <v>180</v>
      </c>
      <c r="C110" s="786"/>
      <c r="D110" s="201">
        <f>SUM(D111:D112)</f>
        <v>0</v>
      </c>
      <c r="E110" s="201">
        <f>SUM(E111:E112)</f>
        <v>10000000</v>
      </c>
      <c r="F110" s="185">
        <f>E110-D110</f>
        <v>10000000</v>
      </c>
      <c r="G110" s="115">
        <f t="shared" si="32"/>
        <v>100</v>
      </c>
      <c r="H110" s="167">
        <f>SUM(H111:H112)</f>
        <v>0</v>
      </c>
      <c r="I110" s="168">
        <f>SUM(I111:I112)</f>
        <v>0</v>
      </c>
      <c r="J110" s="168">
        <f>SUM(J111:J112)</f>
        <v>0</v>
      </c>
      <c r="K110" s="168">
        <f>SUM(K111:K112)</f>
        <v>10000000</v>
      </c>
      <c r="L110" s="169">
        <f>SUM(L111:L112)</f>
        <v>10000000</v>
      </c>
      <c r="M110" s="214" t="s">
        <v>185</v>
      </c>
      <c r="N110" s="215"/>
      <c r="O110" s="490"/>
      <c r="P110" s="217"/>
      <c r="Q110" s="216"/>
      <c r="R110" s="490"/>
      <c r="S110" s="215"/>
      <c r="T110" s="216"/>
      <c r="U110" s="490"/>
      <c r="V110" s="217"/>
      <c r="W110" s="380">
        <f>SUM(W111:W112)</f>
        <v>10000000</v>
      </c>
    </row>
    <row r="111" spans="1:23">
      <c r="A111" s="218"/>
      <c r="B111" s="66"/>
      <c r="C111" s="219" t="s">
        <v>181</v>
      </c>
      <c r="D111" s="220">
        <v>0</v>
      </c>
      <c r="E111" s="220">
        <f>W111</f>
        <v>10000000</v>
      </c>
      <c r="F111" s="148">
        <f t="shared" ref="F111:F112" si="35">E111-D111</f>
        <v>10000000</v>
      </c>
      <c r="G111" s="149">
        <f t="shared" si="32"/>
        <v>100</v>
      </c>
      <c r="H111" s="178">
        <v>0</v>
      </c>
      <c r="I111" s="162">
        <v>0</v>
      </c>
      <c r="J111" s="162">
        <v>0</v>
      </c>
      <c r="K111" s="629">
        <f>W111</f>
        <v>10000000</v>
      </c>
      <c r="L111" s="163">
        <f>SUM(H111:K111)</f>
        <v>10000000</v>
      </c>
      <c r="M111" s="221" t="s">
        <v>293</v>
      </c>
      <c r="N111" s="452">
        <v>10000000</v>
      </c>
      <c r="O111" s="393" t="s">
        <v>0</v>
      </c>
      <c r="P111" s="262"/>
      <c r="Q111" s="262"/>
      <c r="R111" s="517"/>
      <c r="S111" s="272" t="s">
        <v>1</v>
      </c>
      <c r="T111" s="513">
        <v>1</v>
      </c>
      <c r="U111" s="393" t="s">
        <v>281</v>
      </c>
      <c r="V111" s="26" t="s">
        <v>4</v>
      </c>
      <c r="W111" s="639">
        <f>N111*T111</f>
        <v>10000000</v>
      </c>
    </row>
    <row r="112" spans="1:23">
      <c r="A112" s="391"/>
      <c r="B112" s="97"/>
      <c r="C112" s="219" t="s">
        <v>182</v>
      </c>
      <c r="D112" s="147">
        <v>0</v>
      </c>
      <c r="E112" s="147">
        <f>W112</f>
        <v>0</v>
      </c>
      <c r="F112" s="148">
        <f t="shared" si="35"/>
        <v>0</v>
      </c>
      <c r="G112" s="149">
        <f t="shared" si="32"/>
        <v>0</v>
      </c>
      <c r="H112" s="225">
        <v>0</v>
      </c>
      <c r="I112" s="226">
        <v>0</v>
      </c>
      <c r="J112" s="226">
        <v>0</v>
      </c>
      <c r="K112" s="652">
        <f>W112</f>
        <v>0</v>
      </c>
      <c r="L112" s="227">
        <f>SUM(H112:K112)</f>
        <v>0</v>
      </c>
      <c r="M112" s="204" t="s">
        <v>278</v>
      </c>
      <c r="N112" s="25"/>
      <c r="O112" s="466" t="s">
        <v>0</v>
      </c>
      <c r="P112" s="19" t="s">
        <v>1</v>
      </c>
      <c r="Q112" s="25"/>
      <c r="R112" s="464" t="s">
        <v>3</v>
      </c>
      <c r="S112" s="19"/>
      <c r="T112" s="25"/>
      <c r="U112" s="19"/>
      <c r="V112" s="20" t="s">
        <v>4</v>
      </c>
      <c r="W112" s="640">
        <f>N112*Q112</f>
        <v>0</v>
      </c>
    </row>
    <row r="113" spans="1:23" ht="15" customHeight="1">
      <c r="A113" s="787" t="s">
        <v>92</v>
      </c>
      <c r="B113" s="745"/>
      <c r="C113" s="757"/>
      <c r="D113" s="230">
        <f>D114</f>
        <v>0</v>
      </c>
      <c r="E113" s="58">
        <f>E114</f>
        <v>1200000</v>
      </c>
      <c r="F113" s="231">
        <f>E113-D113</f>
        <v>1200000</v>
      </c>
      <c r="G113" s="47">
        <f t="shared" si="15"/>
        <v>100</v>
      </c>
      <c r="H113" s="198">
        <f>H114</f>
        <v>0</v>
      </c>
      <c r="I113" s="199">
        <f t="shared" ref="I113:L114" si="36">I114</f>
        <v>0</v>
      </c>
      <c r="J113" s="199">
        <f t="shared" si="36"/>
        <v>0</v>
      </c>
      <c r="K113" s="199">
        <f t="shared" si="36"/>
        <v>1200000</v>
      </c>
      <c r="L113" s="200">
        <f>L114</f>
        <v>1200000</v>
      </c>
      <c r="M113" s="232" t="s">
        <v>93</v>
      </c>
      <c r="N113" s="233"/>
      <c r="O113" s="492"/>
      <c r="P113" s="235"/>
      <c r="Q113" s="234"/>
      <c r="R113" s="492"/>
      <c r="S113" s="233"/>
      <c r="T113" s="234"/>
      <c r="U113" s="492"/>
      <c r="V113" s="235"/>
      <c r="W113" s="381">
        <f>W114</f>
        <v>1200000</v>
      </c>
    </row>
    <row r="114" spans="1:23" ht="15" customHeight="1">
      <c r="A114" s="63"/>
      <c r="B114" s="788" t="s">
        <v>94</v>
      </c>
      <c r="C114" s="786"/>
      <c r="D114" s="201">
        <f>D115</f>
        <v>0</v>
      </c>
      <c r="E114" s="113">
        <f>E115</f>
        <v>1200000</v>
      </c>
      <c r="F114" s="166">
        <f>E114-D114</f>
        <v>1200000</v>
      </c>
      <c r="G114" s="115">
        <f t="shared" si="15"/>
        <v>100</v>
      </c>
      <c r="H114" s="167">
        <f>H115</f>
        <v>0</v>
      </c>
      <c r="I114" s="168">
        <f>I115</f>
        <v>0</v>
      </c>
      <c r="J114" s="168">
        <f t="shared" si="36"/>
        <v>0</v>
      </c>
      <c r="K114" s="168">
        <f t="shared" si="36"/>
        <v>1200000</v>
      </c>
      <c r="L114" s="169">
        <f t="shared" si="36"/>
        <v>1200000</v>
      </c>
      <c r="M114" s="119" t="s">
        <v>95</v>
      </c>
      <c r="N114" s="186"/>
      <c r="O114" s="481"/>
      <c r="P114" s="188"/>
      <c r="Q114" s="187"/>
      <c r="R114" s="481"/>
      <c r="S114" s="186"/>
      <c r="T114" s="187"/>
      <c r="U114" s="481"/>
      <c r="V114" s="188"/>
      <c r="W114" s="372">
        <f>W115</f>
        <v>1200000</v>
      </c>
    </row>
    <row r="115" spans="1:23" ht="15" customHeight="1">
      <c r="A115" s="83"/>
      <c r="B115" s="84"/>
      <c r="C115" s="141" t="s">
        <v>96</v>
      </c>
      <c r="D115" s="155">
        <v>0</v>
      </c>
      <c r="E115" s="147">
        <f>W115</f>
        <v>1200000</v>
      </c>
      <c r="F115" s="68">
        <f t="shared" ref="F115" si="37">E115-D115</f>
        <v>1200000</v>
      </c>
      <c r="G115" s="85">
        <f t="shared" si="15"/>
        <v>100</v>
      </c>
      <c r="H115" s="225">
        <v>0</v>
      </c>
      <c r="I115" s="226">
        <v>0</v>
      </c>
      <c r="J115" s="226">
        <v>0</v>
      </c>
      <c r="K115" s="652">
        <f>W115</f>
        <v>1200000</v>
      </c>
      <c r="L115" s="227">
        <f>SUM(H115:K115)</f>
        <v>1200000</v>
      </c>
      <c r="M115" s="89" t="s">
        <v>21</v>
      </c>
      <c r="N115" s="164">
        <v>200000</v>
      </c>
      <c r="O115" s="466" t="s">
        <v>0</v>
      </c>
      <c r="P115" s="19" t="s">
        <v>1</v>
      </c>
      <c r="Q115" s="25">
        <v>6</v>
      </c>
      <c r="R115" s="464" t="s">
        <v>3</v>
      </c>
      <c r="S115" s="19"/>
      <c r="T115" s="25"/>
      <c r="U115" s="19"/>
      <c r="V115" s="20" t="s">
        <v>4</v>
      </c>
      <c r="W115" s="640">
        <f>N115*Q115</f>
        <v>1200000</v>
      </c>
    </row>
    <row r="116" spans="1:23" ht="15" customHeight="1">
      <c r="A116" s="753" t="s">
        <v>97</v>
      </c>
      <c r="B116" s="754"/>
      <c r="C116" s="754"/>
      <c r="D116" s="58">
        <f>D117</f>
        <v>0</v>
      </c>
      <c r="E116" s="58">
        <f>E117</f>
        <v>4000000</v>
      </c>
      <c r="F116" s="231">
        <f>E116-D116</f>
        <v>4000000</v>
      </c>
      <c r="G116" s="47">
        <f t="shared" si="15"/>
        <v>100</v>
      </c>
      <c r="H116" s="198">
        <f>H117</f>
        <v>0</v>
      </c>
      <c r="I116" s="199">
        <f t="shared" ref="I116:K116" si="38">I117</f>
        <v>0</v>
      </c>
      <c r="J116" s="199">
        <f t="shared" si="38"/>
        <v>0</v>
      </c>
      <c r="K116" s="199">
        <f t="shared" si="38"/>
        <v>4000000</v>
      </c>
      <c r="L116" s="200">
        <f>L117</f>
        <v>4000000</v>
      </c>
      <c r="M116" s="232" t="s">
        <v>98</v>
      </c>
      <c r="N116" s="233"/>
      <c r="O116" s="492"/>
      <c r="P116" s="235"/>
      <c r="Q116" s="234"/>
      <c r="R116" s="492"/>
      <c r="S116" s="233"/>
      <c r="T116" s="234"/>
      <c r="U116" s="492"/>
      <c r="V116" s="235"/>
      <c r="W116" s="381">
        <f>W117</f>
        <v>4000000</v>
      </c>
    </row>
    <row r="117" spans="1:23" ht="15" customHeight="1">
      <c r="A117" s="236"/>
      <c r="B117" s="788" t="s">
        <v>99</v>
      </c>
      <c r="C117" s="786"/>
      <c r="D117" s="201">
        <f>SUM(D118:D119)</f>
        <v>0</v>
      </c>
      <c r="E117" s="201">
        <f>SUM(E118:E119)</f>
        <v>4000000</v>
      </c>
      <c r="F117" s="166">
        <f>E117-D117</f>
        <v>4000000</v>
      </c>
      <c r="G117" s="115">
        <f t="shared" si="15"/>
        <v>100</v>
      </c>
      <c r="H117" s="167">
        <f>SUM(H118:H119)</f>
        <v>0</v>
      </c>
      <c r="I117" s="168">
        <f t="shared" ref="I117:L117" si="39">SUM(I118:I119)</f>
        <v>0</v>
      </c>
      <c r="J117" s="168">
        <f t="shared" si="39"/>
        <v>0</v>
      </c>
      <c r="K117" s="168">
        <f t="shared" ref="K117" si="40">SUM(K118:K119)</f>
        <v>4000000</v>
      </c>
      <c r="L117" s="169">
        <f t="shared" si="39"/>
        <v>4000000</v>
      </c>
      <c r="M117" s="119" t="s">
        <v>100</v>
      </c>
      <c r="N117" s="186"/>
      <c r="O117" s="481"/>
      <c r="P117" s="188"/>
      <c r="Q117" s="187"/>
      <c r="R117" s="481"/>
      <c r="S117" s="186"/>
      <c r="T117" s="187"/>
      <c r="U117" s="481"/>
      <c r="V117" s="188"/>
      <c r="W117" s="372">
        <f>SUM(W118:W119)</f>
        <v>4000000</v>
      </c>
    </row>
    <row r="118" spans="1:23" ht="15" customHeight="1">
      <c r="A118" s="63"/>
      <c r="B118" s="65"/>
      <c r="C118" s="75" t="s">
        <v>101</v>
      </c>
      <c r="D118" s="220">
        <v>0</v>
      </c>
      <c r="E118" s="147">
        <f>W118</f>
        <v>4000000</v>
      </c>
      <c r="F118" s="148">
        <f t="shared" ref="F118:F120" si="41">E118-D118</f>
        <v>4000000</v>
      </c>
      <c r="G118" s="85">
        <f t="shared" si="15"/>
        <v>100</v>
      </c>
      <c r="H118" s="225">
        <v>0</v>
      </c>
      <c r="I118" s="226">
        <v>0</v>
      </c>
      <c r="J118" s="226">
        <v>0</v>
      </c>
      <c r="K118" s="652">
        <f>W118</f>
        <v>4000000</v>
      </c>
      <c r="L118" s="227">
        <f>SUM(H118:K118)</f>
        <v>4000000</v>
      </c>
      <c r="M118" s="237" t="s">
        <v>22</v>
      </c>
      <c r="N118" s="25">
        <v>4000000</v>
      </c>
      <c r="O118" s="466"/>
      <c r="P118" s="19"/>
      <c r="Q118" s="25"/>
      <c r="R118" s="464"/>
      <c r="S118" s="19" t="s">
        <v>1</v>
      </c>
      <c r="T118" s="25">
        <v>1</v>
      </c>
      <c r="U118" s="19" t="s">
        <v>5</v>
      </c>
      <c r="V118" s="20" t="s">
        <v>4</v>
      </c>
      <c r="W118" s="385">
        <f>N118*T118</f>
        <v>4000000</v>
      </c>
    </row>
    <row r="119" spans="1:23" ht="15" customHeight="1">
      <c r="A119" s="194"/>
      <c r="B119" s="84"/>
      <c r="C119" s="98" t="s">
        <v>186</v>
      </c>
      <c r="D119" s="220">
        <v>0</v>
      </c>
      <c r="E119" s="147">
        <f>W119</f>
        <v>0</v>
      </c>
      <c r="F119" s="148">
        <f t="shared" si="41"/>
        <v>0</v>
      </c>
      <c r="G119" s="85">
        <f t="shared" si="15"/>
        <v>0</v>
      </c>
      <c r="H119" s="653">
        <f>W119</f>
        <v>0</v>
      </c>
      <c r="I119" s="226">
        <v>0</v>
      </c>
      <c r="J119" s="226">
        <v>0</v>
      </c>
      <c r="K119" s="548">
        <v>0</v>
      </c>
      <c r="L119" s="227">
        <f>SUM(H119:K119)</f>
        <v>0</v>
      </c>
      <c r="M119" s="237" t="s">
        <v>187</v>
      </c>
      <c r="N119" s="238"/>
      <c r="O119" s="493"/>
      <c r="P119" s="240"/>
      <c r="Q119" s="239"/>
      <c r="R119" s="493"/>
      <c r="S119" s="238"/>
      <c r="T119" s="239"/>
      <c r="U119" s="493"/>
      <c r="V119" s="240"/>
      <c r="W119" s="387">
        <v>0</v>
      </c>
    </row>
    <row r="120" spans="1:23" ht="15" customHeight="1">
      <c r="A120" s="744" t="s">
        <v>399</v>
      </c>
      <c r="B120" s="784"/>
      <c r="C120" s="746"/>
      <c r="D120" s="205">
        <f>D121</f>
        <v>0</v>
      </c>
      <c r="E120" s="205">
        <f>E121</f>
        <v>0</v>
      </c>
      <c r="F120" s="46">
        <f t="shared" si="41"/>
        <v>0</v>
      </c>
      <c r="G120" s="47">
        <f t="shared" si="15"/>
        <v>0</v>
      </c>
      <c r="H120" s="198">
        <f>H121</f>
        <v>0</v>
      </c>
      <c r="I120" s="199">
        <f>I121</f>
        <v>0</v>
      </c>
      <c r="J120" s="199">
        <f t="shared" ref="J120:K120" si="42">J121</f>
        <v>0</v>
      </c>
      <c r="K120" s="199">
        <f t="shared" si="42"/>
        <v>0</v>
      </c>
      <c r="L120" s="208">
        <f>L121</f>
        <v>0</v>
      </c>
      <c r="M120" s="209" t="s">
        <v>401</v>
      </c>
      <c r="N120" s="210"/>
      <c r="O120" s="489"/>
      <c r="P120" s="212"/>
      <c r="Q120" s="211"/>
      <c r="R120" s="489"/>
      <c r="S120" s="210"/>
      <c r="T120" s="211"/>
      <c r="U120" s="489"/>
      <c r="V120" s="212"/>
      <c r="W120" s="379">
        <f>W121</f>
        <v>0</v>
      </c>
    </row>
    <row r="121" spans="1:23" ht="30" customHeight="1">
      <c r="A121" s="213"/>
      <c r="B121" s="782" t="s">
        <v>400</v>
      </c>
      <c r="C121" s="783"/>
      <c r="D121" s="201">
        <f>SUM(D122:D123)</f>
        <v>0</v>
      </c>
      <c r="E121" s="201">
        <f>SUM(E122:E123)</f>
        <v>0</v>
      </c>
      <c r="F121" s="185">
        <f>E121-D121</f>
        <v>0</v>
      </c>
      <c r="G121" s="115">
        <f t="shared" si="15"/>
        <v>0</v>
      </c>
      <c r="H121" s="167">
        <f>SUM(H122)</f>
        <v>0</v>
      </c>
      <c r="I121" s="168">
        <f>SUM(I122)</f>
        <v>0</v>
      </c>
      <c r="J121" s="168">
        <f>SUM(J122:J123)</f>
        <v>0</v>
      </c>
      <c r="K121" s="168">
        <f>SUM(K122:K123)</f>
        <v>0</v>
      </c>
      <c r="L121" s="169">
        <f>SUM(L122)</f>
        <v>0</v>
      </c>
      <c r="M121" s="214" t="s">
        <v>402</v>
      </c>
      <c r="N121" s="215"/>
      <c r="O121" s="490"/>
      <c r="P121" s="217"/>
      <c r="Q121" s="216"/>
      <c r="R121" s="490"/>
      <c r="S121" s="215"/>
      <c r="T121" s="216"/>
      <c r="U121" s="490"/>
      <c r="V121" s="217"/>
      <c r="W121" s="380">
        <f>SUM(W122:W123)</f>
        <v>0</v>
      </c>
    </row>
    <row r="122" spans="1:23">
      <c r="A122" s="218"/>
      <c r="B122" s="66"/>
      <c r="C122" s="219" t="s">
        <v>266</v>
      </c>
      <c r="D122" s="220">
        <v>0</v>
      </c>
      <c r="E122" s="220">
        <f>W122</f>
        <v>0</v>
      </c>
      <c r="F122" s="148">
        <f t="shared" ref="F122:F123" si="43">E122-D122</f>
        <v>0</v>
      </c>
      <c r="G122" s="149">
        <f t="shared" si="15"/>
        <v>0</v>
      </c>
      <c r="H122" s="225">
        <v>0</v>
      </c>
      <c r="I122" s="226">
        <v>0</v>
      </c>
      <c r="J122" s="429">
        <v>0</v>
      </c>
      <c r="K122" s="654">
        <f>W122</f>
        <v>0</v>
      </c>
      <c r="L122" s="163">
        <f>SUM(H122:K122)</f>
        <v>0</v>
      </c>
      <c r="M122" s="221" t="s">
        <v>403</v>
      </c>
      <c r="N122" s="25"/>
      <c r="O122" s="466"/>
      <c r="P122" s="19"/>
      <c r="Q122" s="25"/>
      <c r="R122" s="464"/>
      <c r="S122" s="19"/>
      <c r="T122" s="25"/>
      <c r="U122" s="19"/>
      <c r="V122" s="20"/>
      <c r="W122" s="385">
        <v>0</v>
      </c>
    </row>
    <row r="123" spans="1:23" ht="24.75" thickBot="1">
      <c r="A123" s="228"/>
      <c r="B123" s="75"/>
      <c r="C123" s="588" t="s">
        <v>405</v>
      </c>
      <c r="D123" s="173">
        <v>0</v>
      </c>
      <c r="E123" s="173">
        <f>W123</f>
        <v>0</v>
      </c>
      <c r="F123" s="68">
        <f t="shared" si="43"/>
        <v>0</v>
      </c>
      <c r="G123" s="69">
        <f t="shared" si="15"/>
        <v>0</v>
      </c>
      <c r="H123" s="190">
        <v>0</v>
      </c>
      <c r="I123" s="191">
        <v>0</v>
      </c>
      <c r="J123" s="589">
        <v>0</v>
      </c>
      <c r="K123" s="655">
        <f>W123</f>
        <v>0</v>
      </c>
      <c r="L123" s="163">
        <f>SUM(H123:K123)</f>
        <v>0</v>
      </c>
      <c r="M123" s="590" t="s">
        <v>404</v>
      </c>
      <c r="N123" s="591"/>
      <c r="O123" s="592"/>
      <c r="P123" s="593"/>
      <c r="Q123" s="591"/>
      <c r="R123" s="594"/>
      <c r="S123" s="593"/>
      <c r="T123" s="591"/>
      <c r="U123" s="593"/>
      <c r="V123" s="401"/>
      <c r="W123" s="595">
        <v>0</v>
      </c>
    </row>
    <row r="124" spans="1:23" ht="15" customHeight="1">
      <c r="A124" s="776" t="s">
        <v>406</v>
      </c>
      <c r="B124" s="777"/>
      <c r="C124" s="778"/>
      <c r="D124" s="596">
        <f>D125</f>
        <v>0</v>
      </c>
      <c r="E124" s="596">
        <f>E125</f>
        <v>0</v>
      </c>
      <c r="F124" s="409">
        <f t="shared" ref="F124" si="44">E124-D124</f>
        <v>0</v>
      </c>
      <c r="G124" s="410">
        <f t="shared" ref="G124:G126" si="45">IF(D124+E124=0,0,IF(D124=0,100,F124/D124%))</f>
        <v>0</v>
      </c>
      <c r="H124" s="597">
        <f>H125</f>
        <v>0</v>
      </c>
      <c r="I124" s="598">
        <f>I125</f>
        <v>0</v>
      </c>
      <c r="J124" s="598">
        <f t="shared" ref="J124" si="46">J125</f>
        <v>0</v>
      </c>
      <c r="K124" s="598">
        <f>K125</f>
        <v>0</v>
      </c>
      <c r="L124" s="599">
        <f>L125</f>
        <v>0</v>
      </c>
      <c r="M124" s="600" t="s">
        <v>407</v>
      </c>
      <c r="N124" s="601"/>
      <c r="O124" s="602"/>
      <c r="P124" s="603"/>
      <c r="Q124" s="604"/>
      <c r="R124" s="602"/>
      <c r="S124" s="601"/>
      <c r="T124" s="604"/>
      <c r="U124" s="602"/>
      <c r="V124" s="603"/>
      <c r="W124" s="605">
        <f>W125</f>
        <v>0</v>
      </c>
    </row>
    <row r="125" spans="1:23" ht="30" customHeight="1">
      <c r="A125" s="213"/>
      <c r="B125" s="782" t="s">
        <v>470</v>
      </c>
      <c r="C125" s="783"/>
      <c r="D125" s="201">
        <f>SUM(D126:D127)</f>
        <v>0</v>
      </c>
      <c r="E125" s="201">
        <f>SUM(E126:E127)</f>
        <v>0</v>
      </c>
      <c r="F125" s="185">
        <f>E125-D125</f>
        <v>0</v>
      </c>
      <c r="G125" s="115">
        <f t="shared" si="45"/>
        <v>0</v>
      </c>
      <c r="H125" s="167">
        <f>SUM(H126)</f>
        <v>0</v>
      </c>
      <c r="I125" s="168">
        <f>SUM(I126)</f>
        <v>0</v>
      </c>
      <c r="J125" s="168">
        <f>SUM(J126:J127)</f>
        <v>0</v>
      </c>
      <c r="K125" s="168">
        <f>SUM(K126:K127)</f>
        <v>0</v>
      </c>
      <c r="L125" s="169">
        <f>SUM(L126)</f>
        <v>0</v>
      </c>
      <c r="M125" s="214" t="s">
        <v>408</v>
      </c>
      <c r="N125" s="215"/>
      <c r="O125" s="490"/>
      <c r="P125" s="217"/>
      <c r="Q125" s="216"/>
      <c r="R125" s="490"/>
      <c r="S125" s="215"/>
      <c r="T125" s="216"/>
      <c r="U125" s="490"/>
      <c r="V125" s="217"/>
      <c r="W125" s="380">
        <f>SUM(W126:W127)</f>
        <v>0</v>
      </c>
    </row>
    <row r="126" spans="1:23" ht="24">
      <c r="A126" s="218"/>
      <c r="B126" s="66"/>
      <c r="C126" s="219" t="s">
        <v>471</v>
      </c>
      <c r="D126" s="220">
        <v>0</v>
      </c>
      <c r="E126" s="220">
        <f>W126</f>
        <v>0</v>
      </c>
      <c r="F126" s="148">
        <f t="shared" ref="F126" si="47">E126-D126</f>
        <v>0</v>
      </c>
      <c r="G126" s="149">
        <f t="shared" si="45"/>
        <v>0</v>
      </c>
      <c r="H126" s="225">
        <v>0</v>
      </c>
      <c r="I126" s="226">
        <v>0</v>
      </c>
      <c r="J126" s="429">
        <v>0</v>
      </c>
      <c r="K126" s="654">
        <f>W126</f>
        <v>0</v>
      </c>
      <c r="L126" s="163">
        <f>SUM(H126:K126)</f>
        <v>0</v>
      </c>
      <c r="M126" s="221" t="s">
        <v>409</v>
      </c>
      <c r="N126" s="25"/>
      <c r="O126" s="466"/>
      <c r="P126" s="19"/>
      <c r="Q126" s="25"/>
      <c r="R126" s="464"/>
      <c r="S126" s="19"/>
      <c r="T126" s="25"/>
      <c r="U126" s="19"/>
      <c r="V126" s="20"/>
      <c r="W126" s="385">
        <v>0</v>
      </c>
    </row>
    <row r="127" spans="1:23" ht="24.75" thickBot="1">
      <c r="A127" s="606"/>
      <c r="B127" s="607"/>
      <c r="C127" s="608" t="s">
        <v>472</v>
      </c>
      <c r="D127" s="430">
        <v>0</v>
      </c>
      <c r="E127" s="430">
        <f>W127</f>
        <v>0</v>
      </c>
      <c r="F127" s="241">
        <f t="shared" ref="F127" si="48">E127-D127</f>
        <v>0</v>
      </c>
      <c r="G127" s="256">
        <f t="shared" ref="G127" si="49">IF(D127+E127=0,0,IF(D127=0,100,F127/D127%))</f>
        <v>0</v>
      </c>
      <c r="H127" s="609">
        <v>0</v>
      </c>
      <c r="I127" s="610">
        <v>0</v>
      </c>
      <c r="J127" s="611">
        <v>0</v>
      </c>
      <c r="K127" s="656">
        <f>W127</f>
        <v>0</v>
      </c>
      <c r="L127" s="612">
        <f>SUM(H127:K127)</f>
        <v>0</v>
      </c>
      <c r="M127" s="579" t="s">
        <v>410</v>
      </c>
      <c r="N127" s="436"/>
      <c r="O127" s="494"/>
      <c r="P127" s="437"/>
      <c r="Q127" s="436"/>
      <c r="R127" s="504"/>
      <c r="S127" s="437"/>
      <c r="T127" s="436"/>
      <c r="U127" s="437"/>
      <c r="V127" s="438"/>
      <c r="W127" s="439">
        <v>0</v>
      </c>
    </row>
  </sheetData>
  <mergeCells count="35">
    <mergeCell ref="B8:C8"/>
    <mergeCell ref="B35:C35"/>
    <mergeCell ref="A68:C68"/>
    <mergeCell ref="B81:C81"/>
    <mergeCell ref="A1:W1"/>
    <mergeCell ref="A2:W2"/>
    <mergeCell ref="B27:C27"/>
    <mergeCell ref="B69:C69"/>
    <mergeCell ref="A80:C80"/>
    <mergeCell ref="A124:C124"/>
    <mergeCell ref="B125:C125"/>
    <mergeCell ref="T3:W3"/>
    <mergeCell ref="A4:C4"/>
    <mergeCell ref="D4:D5"/>
    <mergeCell ref="E4:E5"/>
    <mergeCell ref="F4:G4"/>
    <mergeCell ref="H4:L4"/>
    <mergeCell ref="M4:W5"/>
    <mergeCell ref="A102:C102"/>
    <mergeCell ref="A6:C6"/>
    <mergeCell ref="V6:W6"/>
    <mergeCell ref="A7:C7"/>
    <mergeCell ref="B103:C103"/>
    <mergeCell ref="B97:C97"/>
    <mergeCell ref="B99:C99"/>
    <mergeCell ref="B121:C121"/>
    <mergeCell ref="A106:C106"/>
    <mergeCell ref="B107:C107"/>
    <mergeCell ref="A109:C109"/>
    <mergeCell ref="B110:C110"/>
    <mergeCell ref="A120:C120"/>
    <mergeCell ref="A113:C113"/>
    <mergeCell ref="B114:C114"/>
    <mergeCell ref="A116:C116"/>
    <mergeCell ref="B117:C117"/>
  </mergeCells>
  <phoneticPr fontId="3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4" firstPageNumber="62" fitToHeight="0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B67"/>
  <sheetViews>
    <sheetView workbookViewId="0">
      <selection activeCell="Q21" sqref="Q21"/>
    </sheetView>
  </sheetViews>
  <sheetFormatPr defaultRowHeight="16.5"/>
  <cols>
    <col min="1" max="1" width="5.625" style="658" customWidth="1"/>
    <col min="2" max="2" width="9" style="680"/>
    <col min="3" max="5" width="11.375" style="680" customWidth="1"/>
    <col min="6" max="15" width="11.375" style="1" customWidth="1"/>
    <col min="16" max="16" width="14.25" style="1" customWidth="1"/>
    <col min="17" max="17" width="9" style="1"/>
    <col min="18" max="18" width="12.5" style="1" customWidth="1"/>
    <col min="19" max="19" width="14.625" style="1" bestFit="1" customWidth="1"/>
    <col min="20" max="20" width="16.125" style="5" customWidth="1"/>
    <col min="21" max="21" width="14" style="1" customWidth="1"/>
    <col min="22" max="262" width="9" style="1"/>
    <col min="263" max="269" width="11.375" style="1" customWidth="1"/>
    <col min="270" max="270" width="14.25" style="1" customWidth="1"/>
    <col min="271" max="271" width="13.25" style="1" customWidth="1"/>
    <col min="272" max="272" width="9" style="1"/>
    <col min="273" max="273" width="12.5" style="1" customWidth="1"/>
    <col min="274" max="275" width="14.625" style="1" bestFit="1" customWidth="1"/>
    <col min="276" max="518" width="9" style="1"/>
    <col min="519" max="525" width="11.375" style="1" customWidth="1"/>
    <col min="526" max="526" width="14.25" style="1" customWidth="1"/>
    <col min="527" max="527" width="13.25" style="1" customWidth="1"/>
    <col min="528" max="528" width="9" style="1"/>
    <col min="529" max="529" width="12.5" style="1" customWidth="1"/>
    <col min="530" max="531" width="14.625" style="1" bestFit="1" customWidth="1"/>
    <col min="532" max="774" width="9" style="1"/>
    <col min="775" max="781" width="11.375" style="1" customWidth="1"/>
    <col min="782" max="782" width="14.25" style="1" customWidth="1"/>
    <col min="783" max="783" width="13.25" style="1" customWidth="1"/>
    <col min="784" max="784" width="9" style="1"/>
    <col min="785" max="785" width="12.5" style="1" customWidth="1"/>
    <col min="786" max="787" width="14.625" style="1" bestFit="1" customWidth="1"/>
    <col min="788" max="1030" width="9" style="1"/>
    <col min="1031" max="1037" width="11.375" style="1" customWidth="1"/>
    <col min="1038" max="1038" width="14.25" style="1" customWidth="1"/>
    <col min="1039" max="1039" width="13.25" style="1" customWidth="1"/>
    <col min="1040" max="1040" width="9" style="1"/>
    <col min="1041" max="1041" width="12.5" style="1" customWidth="1"/>
    <col min="1042" max="1043" width="14.625" style="1" bestFit="1" customWidth="1"/>
    <col min="1044" max="1286" width="9" style="1"/>
    <col min="1287" max="1293" width="11.375" style="1" customWidth="1"/>
    <col min="1294" max="1294" width="14.25" style="1" customWidth="1"/>
    <col min="1295" max="1295" width="13.25" style="1" customWidth="1"/>
    <col min="1296" max="1296" width="9" style="1"/>
    <col min="1297" max="1297" width="12.5" style="1" customWidth="1"/>
    <col min="1298" max="1299" width="14.625" style="1" bestFit="1" customWidth="1"/>
    <col min="1300" max="1542" width="9" style="1"/>
    <col min="1543" max="1549" width="11.375" style="1" customWidth="1"/>
    <col min="1550" max="1550" width="14.25" style="1" customWidth="1"/>
    <col min="1551" max="1551" width="13.25" style="1" customWidth="1"/>
    <col min="1552" max="1552" width="9" style="1"/>
    <col min="1553" max="1553" width="12.5" style="1" customWidth="1"/>
    <col min="1554" max="1555" width="14.625" style="1" bestFit="1" customWidth="1"/>
    <col min="1556" max="1798" width="9" style="1"/>
    <col min="1799" max="1805" width="11.375" style="1" customWidth="1"/>
    <col min="1806" max="1806" width="14.25" style="1" customWidth="1"/>
    <col min="1807" max="1807" width="13.25" style="1" customWidth="1"/>
    <col min="1808" max="1808" width="9" style="1"/>
    <col min="1809" max="1809" width="12.5" style="1" customWidth="1"/>
    <col min="1810" max="1811" width="14.625" style="1" bestFit="1" customWidth="1"/>
    <col min="1812" max="2054" width="9" style="1"/>
    <col min="2055" max="2061" width="11.375" style="1" customWidth="1"/>
    <col min="2062" max="2062" width="14.25" style="1" customWidth="1"/>
    <col min="2063" max="2063" width="13.25" style="1" customWidth="1"/>
    <col min="2064" max="2064" width="9" style="1"/>
    <col min="2065" max="2065" width="12.5" style="1" customWidth="1"/>
    <col min="2066" max="2067" width="14.625" style="1" bestFit="1" customWidth="1"/>
    <col min="2068" max="2310" width="9" style="1"/>
    <col min="2311" max="2317" width="11.375" style="1" customWidth="1"/>
    <col min="2318" max="2318" width="14.25" style="1" customWidth="1"/>
    <col min="2319" max="2319" width="13.25" style="1" customWidth="1"/>
    <col min="2320" max="2320" width="9" style="1"/>
    <col min="2321" max="2321" width="12.5" style="1" customWidth="1"/>
    <col min="2322" max="2323" width="14.625" style="1" bestFit="1" customWidth="1"/>
    <col min="2324" max="2566" width="9" style="1"/>
    <col min="2567" max="2573" width="11.375" style="1" customWidth="1"/>
    <col min="2574" max="2574" width="14.25" style="1" customWidth="1"/>
    <col min="2575" max="2575" width="13.25" style="1" customWidth="1"/>
    <col min="2576" max="2576" width="9" style="1"/>
    <col min="2577" max="2577" width="12.5" style="1" customWidth="1"/>
    <col min="2578" max="2579" width="14.625" style="1" bestFit="1" customWidth="1"/>
    <col min="2580" max="2822" width="9" style="1"/>
    <col min="2823" max="2829" width="11.375" style="1" customWidth="1"/>
    <col min="2830" max="2830" width="14.25" style="1" customWidth="1"/>
    <col min="2831" max="2831" width="13.25" style="1" customWidth="1"/>
    <col min="2832" max="2832" width="9" style="1"/>
    <col min="2833" max="2833" width="12.5" style="1" customWidth="1"/>
    <col min="2834" max="2835" width="14.625" style="1" bestFit="1" customWidth="1"/>
    <col min="2836" max="3078" width="9" style="1"/>
    <col min="3079" max="3085" width="11.375" style="1" customWidth="1"/>
    <col min="3086" max="3086" width="14.25" style="1" customWidth="1"/>
    <col min="3087" max="3087" width="13.25" style="1" customWidth="1"/>
    <col min="3088" max="3088" width="9" style="1"/>
    <col min="3089" max="3089" width="12.5" style="1" customWidth="1"/>
    <col min="3090" max="3091" width="14.625" style="1" bestFit="1" customWidth="1"/>
    <col min="3092" max="3334" width="9" style="1"/>
    <col min="3335" max="3341" width="11.375" style="1" customWidth="1"/>
    <col min="3342" max="3342" width="14.25" style="1" customWidth="1"/>
    <col min="3343" max="3343" width="13.25" style="1" customWidth="1"/>
    <col min="3344" max="3344" width="9" style="1"/>
    <col min="3345" max="3345" width="12.5" style="1" customWidth="1"/>
    <col min="3346" max="3347" width="14.625" style="1" bestFit="1" customWidth="1"/>
    <col min="3348" max="3590" width="9" style="1"/>
    <col min="3591" max="3597" width="11.375" style="1" customWidth="1"/>
    <col min="3598" max="3598" width="14.25" style="1" customWidth="1"/>
    <col min="3599" max="3599" width="13.25" style="1" customWidth="1"/>
    <col min="3600" max="3600" width="9" style="1"/>
    <col min="3601" max="3601" width="12.5" style="1" customWidth="1"/>
    <col min="3602" max="3603" width="14.625" style="1" bestFit="1" customWidth="1"/>
    <col min="3604" max="3846" width="9" style="1"/>
    <col min="3847" max="3853" width="11.375" style="1" customWidth="1"/>
    <col min="3854" max="3854" width="14.25" style="1" customWidth="1"/>
    <col min="3855" max="3855" width="13.25" style="1" customWidth="1"/>
    <col min="3856" max="3856" width="9" style="1"/>
    <col min="3857" max="3857" width="12.5" style="1" customWidth="1"/>
    <col min="3858" max="3859" width="14.625" style="1" bestFit="1" customWidth="1"/>
    <col min="3860" max="4102" width="9" style="1"/>
    <col min="4103" max="4109" width="11.375" style="1" customWidth="1"/>
    <col min="4110" max="4110" width="14.25" style="1" customWidth="1"/>
    <col min="4111" max="4111" width="13.25" style="1" customWidth="1"/>
    <col min="4112" max="4112" width="9" style="1"/>
    <col min="4113" max="4113" width="12.5" style="1" customWidth="1"/>
    <col min="4114" max="4115" width="14.625" style="1" bestFit="1" customWidth="1"/>
    <col min="4116" max="4358" width="9" style="1"/>
    <col min="4359" max="4365" width="11.375" style="1" customWidth="1"/>
    <col min="4366" max="4366" width="14.25" style="1" customWidth="1"/>
    <col min="4367" max="4367" width="13.25" style="1" customWidth="1"/>
    <col min="4368" max="4368" width="9" style="1"/>
    <col min="4369" max="4369" width="12.5" style="1" customWidth="1"/>
    <col min="4370" max="4371" width="14.625" style="1" bestFit="1" customWidth="1"/>
    <col min="4372" max="4614" width="9" style="1"/>
    <col min="4615" max="4621" width="11.375" style="1" customWidth="1"/>
    <col min="4622" max="4622" width="14.25" style="1" customWidth="1"/>
    <col min="4623" max="4623" width="13.25" style="1" customWidth="1"/>
    <col min="4624" max="4624" width="9" style="1"/>
    <col min="4625" max="4625" width="12.5" style="1" customWidth="1"/>
    <col min="4626" max="4627" width="14.625" style="1" bestFit="1" customWidth="1"/>
    <col min="4628" max="4870" width="9" style="1"/>
    <col min="4871" max="4877" width="11.375" style="1" customWidth="1"/>
    <col min="4878" max="4878" width="14.25" style="1" customWidth="1"/>
    <col min="4879" max="4879" width="13.25" style="1" customWidth="1"/>
    <col min="4880" max="4880" width="9" style="1"/>
    <col min="4881" max="4881" width="12.5" style="1" customWidth="1"/>
    <col min="4882" max="4883" width="14.625" style="1" bestFit="1" customWidth="1"/>
    <col min="4884" max="5126" width="9" style="1"/>
    <col min="5127" max="5133" width="11.375" style="1" customWidth="1"/>
    <col min="5134" max="5134" width="14.25" style="1" customWidth="1"/>
    <col min="5135" max="5135" width="13.25" style="1" customWidth="1"/>
    <col min="5136" max="5136" width="9" style="1"/>
    <col min="5137" max="5137" width="12.5" style="1" customWidth="1"/>
    <col min="5138" max="5139" width="14.625" style="1" bestFit="1" customWidth="1"/>
    <col min="5140" max="5382" width="9" style="1"/>
    <col min="5383" max="5389" width="11.375" style="1" customWidth="1"/>
    <col min="5390" max="5390" width="14.25" style="1" customWidth="1"/>
    <col min="5391" max="5391" width="13.25" style="1" customWidth="1"/>
    <col min="5392" max="5392" width="9" style="1"/>
    <col min="5393" max="5393" width="12.5" style="1" customWidth="1"/>
    <col min="5394" max="5395" width="14.625" style="1" bestFit="1" customWidth="1"/>
    <col min="5396" max="5638" width="9" style="1"/>
    <col min="5639" max="5645" width="11.375" style="1" customWidth="1"/>
    <col min="5646" max="5646" width="14.25" style="1" customWidth="1"/>
    <col min="5647" max="5647" width="13.25" style="1" customWidth="1"/>
    <col min="5648" max="5648" width="9" style="1"/>
    <col min="5649" max="5649" width="12.5" style="1" customWidth="1"/>
    <col min="5650" max="5651" width="14.625" style="1" bestFit="1" customWidth="1"/>
    <col min="5652" max="5894" width="9" style="1"/>
    <col min="5895" max="5901" width="11.375" style="1" customWidth="1"/>
    <col min="5902" max="5902" width="14.25" style="1" customWidth="1"/>
    <col min="5903" max="5903" width="13.25" style="1" customWidth="1"/>
    <col min="5904" max="5904" width="9" style="1"/>
    <col min="5905" max="5905" width="12.5" style="1" customWidth="1"/>
    <col min="5906" max="5907" width="14.625" style="1" bestFit="1" customWidth="1"/>
    <col min="5908" max="6150" width="9" style="1"/>
    <col min="6151" max="6157" width="11.375" style="1" customWidth="1"/>
    <col min="6158" max="6158" width="14.25" style="1" customWidth="1"/>
    <col min="6159" max="6159" width="13.25" style="1" customWidth="1"/>
    <col min="6160" max="6160" width="9" style="1"/>
    <col min="6161" max="6161" width="12.5" style="1" customWidth="1"/>
    <col min="6162" max="6163" width="14.625" style="1" bestFit="1" customWidth="1"/>
    <col min="6164" max="6406" width="9" style="1"/>
    <col min="6407" max="6413" width="11.375" style="1" customWidth="1"/>
    <col min="6414" max="6414" width="14.25" style="1" customWidth="1"/>
    <col min="6415" max="6415" width="13.25" style="1" customWidth="1"/>
    <col min="6416" max="6416" width="9" style="1"/>
    <col min="6417" max="6417" width="12.5" style="1" customWidth="1"/>
    <col min="6418" max="6419" width="14.625" style="1" bestFit="1" customWidth="1"/>
    <col min="6420" max="6662" width="9" style="1"/>
    <col min="6663" max="6669" width="11.375" style="1" customWidth="1"/>
    <col min="6670" max="6670" width="14.25" style="1" customWidth="1"/>
    <col min="6671" max="6671" width="13.25" style="1" customWidth="1"/>
    <col min="6672" max="6672" width="9" style="1"/>
    <col min="6673" max="6673" width="12.5" style="1" customWidth="1"/>
    <col min="6674" max="6675" width="14.625" style="1" bestFit="1" customWidth="1"/>
    <col min="6676" max="6918" width="9" style="1"/>
    <col min="6919" max="6925" width="11.375" style="1" customWidth="1"/>
    <col min="6926" max="6926" width="14.25" style="1" customWidth="1"/>
    <col min="6927" max="6927" width="13.25" style="1" customWidth="1"/>
    <col min="6928" max="6928" width="9" style="1"/>
    <col min="6929" max="6929" width="12.5" style="1" customWidth="1"/>
    <col min="6930" max="6931" width="14.625" style="1" bestFit="1" customWidth="1"/>
    <col min="6932" max="7174" width="9" style="1"/>
    <col min="7175" max="7181" width="11.375" style="1" customWidth="1"/>
    <col min="7182" max="7182" width="14.25" style="1" customWidth="1"/>
    <col min="7183" max="7183" width="13.25" style="1" customWidth="1"/>
    <col min="7184" max="7184" width="9" style="1"/>
    <col min="7185" max="7185" width="12.5" style="1" customWidth="1"/>
    <col min="7186" max="7187" width="14.625" style="1" bestFit="1" customWidth="1"/>
    <col min="7188" max="7430" width="9" style="1"/>
    <col min="7431" max="7437" width="11.375" style="1" customWidth="1"/>
    <col min="7438" max="7438" width="14.25" style="1" customWidth="1"/>
    <col min="7439" max="7439" width="13.25" style="1" customWidth="1"/>
    <col min="7440" max="7440" width="9" style="1"/>
    <col min="7441" max="7441" width="12.5" style="1" customWidth="1"/>
    <col min="7442" max="7443" width="14.625" style="1" bestFit="1" customWidth="1"/>
    <col min="7444" max="7686" width="9" style="1"/>
    <col min="7687" max="7693" width="11.375" style="1" customWidth="1"/>
    <col min="7694" max="7694" width="14.25" style="1" customWidth="1"/>
    <col min="7695" max="7695" width="13.25" style="1" customWidth="1"/>
    <col min="7696" max="7696" width="9" style="1"/>
    <col min="7697" max="7697" width="12.5" style="1" customWidth="1"/>
    <col min="7698" max="7699" width="14.625" style="1" bestFit="1" customWidth="1"/>
    <col min="7700" max="7942" width="9" style="1"/>
    <col min="7943" max="7949" width="11.375" style="1" customWidth="1"/>
    <col min="7950" max="7950" width="14.25" style="1" customWidth="1"/>
    <col min="7951" max="7951" width="13.25" style="1" customWidth="1"/>
    <col min="7952" max="7952" width="9" style="1"/>
    <col min="7953" max="7953" width="12.5" style="1" customWidth="1"/>
    <col min="7954" max="7955" width="14.625" style="1" bestFit="1" customWidth="1"/>
    <col min="7956" max="8198" width="9" style="1"/>
    <col min="8199" max="8205" width="11.375" style="1" customWidth="1"/>
    <col min="8206" max="8206" width="14.25" style="1" customWidth="1"/>
    <col min="8207" max="8207" width="13.25" style="1" customWidth="1"/>
    <col min="8208" max="8208" width="9" style="1"/>
    <col min="8209" max="8209" width="12.5" style="1" customWidth="1"/>
    <col min="8210" max="8211" width="14.625" style="1" bestFit="1" customWidth="1"/>
    <col min="8212" max="8454" width="9" style="1"/>
    <col min="8455" max="8461" width="11.375" style="1" customWidth="1"/>
    <col min="8462" max="8462" width="14.25" style="1" customWidth="1"/>
    <col min="8463" max="8463" width="13.25" style="1" customWidth="1"/>
    <col min="8464" max="8464" width="9" style="1"/>
    <col min="8465" max="8465" width="12.5" style="1" customWidth="1"/>
    <col min="8466" max="8467" width="14.625" style="1" bestFit="1" customWidth="1"/>
    <col min="8468" max="8710" width="9" style="1"/>
    <col min="8711" max="8717" width="11.375" style="1" customWidth="1"/>
    <col min="8718" max="8718" width="14.25" style="1" customWidth="1"/>
    <col min="8719" max="8719" width="13.25" style="1" customWidth="1"/>
    <col min="8720" max="8720" width="9" style="1"/>
    <col min="8721" max="8721" width="12.5" style="1" customWidth="1"/>
    <col min="8722" max="8723" width="14.625" style="1" bestFit="1" customWidth="1"/>
    <col min="8724" max="8966" width="9" style="1"/>
    <col min="8967" max="8973" width="11.375" style="1" customWidth="1"/>
    <col min="8974" max="8974" width="14.25" style="1" customWidth="1"/>
    <col min="8975" max="8975" width="13.25" style="1" customWidth="1"/>
    <col min="8976" max="8976" width="9" style="1"/>
    <col min="8977" max="8977" width="12.5" style="1" customWidth="1"/>
    <col min="8978" max="8979" width="14.625" style="1" bestFit="1" customWidth="1"/>
    <col min="8980" max="9222" width="9" style="1"/>
    <col min="9223" max="9229" width="11.375" style="1" customWidth="1"/>
    <col min="9230" max="9230" width="14.25" style="1" customWidth="1"/>
    <col min="9231" max="9231" width="13.25" style="1" customWidth="1"/>
    <col min="9232" max="9232" width="9" style="1"/>
    <col min="9233" max="9233" width="12.5" style="1" customWidth="1"/>
    <col min="9234" max="9235" width="14.625" style="1" bestFit="1" customWidth="1"/>
    <col min="9236" max="9478" width="9" style="1"/>
    <col min="9479" max="9485" width="11.375" style="1" customWidth="1"/>
    <col min="9486" max="9486" width="14.25" style="1" customWidth="1"/>
    <col min="9487" max="9487" width="13.25" style="1" customWidth="1"/>
    <col min="9488" max="9488" width="9" style="1"/>
    <col min="9489" max="9489" width="12.5" style="1" customWidth="1"/>
    <col min="9490" max="9491" width="14.625" style="1" bestFit="1" customWidth="1"/>
    <col min="9492" max="9734" width="9" style="1"/>
    <col min="9735" max="9741" width="11.375" style="1" customWidth="1"/>
    <col min="9742" max="9742" width="14.25" style="1" customWidth="1"/>
    <col min="9743" max="9743" width="13.25" style="1" customWidth="1"/>
    <col min="9744" max="9744" width="9" style="1"/>
    <col min="9745" max="9745" width="12.5" style="1" customWidth="1"/>
    <col min="9746" max="9747" width="14.625" style="1" bestFit="1" customWidth="1"/>
    <col min="9748" max="9990" width="9" style="1"/>
    <col min="9991" max="9997" width="11.375" style="1" customWidth="1"/>
    <col min="9998" max="9998" width="14.25" style="1" customWidth="1"/>
    <col min="9999" max="9999" width="13.25" style="1" customWidth="1"/>
    <col min="10000" max="10000" width="9" style="1"/>
    <col min="10001" max="10001" width="12.5" style="1" customWidth="1"/>
    <col min="10002" max="10003" width="14.625" style="1" bestFit="1" customWidth="1"/>
    <col min="10004" max="10246" width="9" style="1"/>
    <col min="10247" max="10253" width="11.375" style="1" customWidth="1"/>
    <col min="10254" max="10254" width="14.25" style="1" customWidth="1"/>
    <col min="10255" max="10255" width="13.25" style="1" customWidth="1"/>
    <col min="10256" max="10256" width="9" style="1"/>
    <col min="10257" max="10257" width="12.5" style="1" customWidth="1"/>
    <col min="10258" max="10259" width="14.625" style="1" bestFit="1" customWidth="1"/>
    <col min="10260" max="10502" width="9" style="1"/>
    <col min="10503" max="10509" width="11.375" style="1" customWidth="1"/>
    <col min="10510" max="10510" width="14.25" style="1" customWidth="1"/>
    <col min="10511" max="10511" width="13.25" style="1" customWidth="1"/>
    <col min="10512" max="10512" width="9" style="1"/>
    <col min="10513" max="10513" width="12.5" style="1" customWidth="1"/>
    <col min="10514" max="10515" width="14.625" style="1" bestFit="1" customWidth="1"/>
    <col min="10516" max="10758" width="9" style="1"/>
    <col min="10759" max="10765" width="11.375" style="1" customWidth="1"/>
    <col min="10766" max="10766" width="14.25" style="1" customWidth="1"/>
    <col min="10767" max="10767" width="13.25" style="1" customWidth="1"/>
    <col min="10768" max="10768" width="9" style="1"/>
    <col min="10769" max="10769" width="12.5" style="1" customWidth="1"/>
    <col min="10770" max="10771" width="14.625" style="1" bestFit="1" customWidth="1"/>
    <col min="10772" max="11014" width="9" style="1"/>
    <col min="11015" max="11021" width="11.375" style="1" customWidth="1"/>
    <col min="11022" max="11022" width="14.25" style="1" customWidth="1"/>
    <col min="11023" max="11023" width="13.25" style="1" customWidth="1"/>
    <col min="11024" max="11024" width="9" style="1"/>
    <col min="11025" max="11025" width="12.5" style="1" customWidth="1"/>
    <col min="11026" max="11027" width="14.625" style="1" bestFit="1" customWidth="1"/>
    <col min="11028" max="11270" width="9" style="1"/>
    <col min="11271" max="11277" width="11.375" style="1" customWidth="1"/>
    <col min="11278" max="11278" width="14.25" style="1" customWidth="1"/>
    <col min="11279" max="11279" width="13.25" style="1" customWidth="1"/>
    <col min="11280" max="11280" width="9" style="1"/>
    <col min="11281" max="11281" width="12.5" style="1" customWidth="1"/>
    <col min="11282" max="11283" width="14.625" style="1" bestFit="1" customWidth="1"/>
    <col min="11284" max="11526" width="9" style="1"/>
    <col min="11527" max="11533" width="11.375" style="1" customWidth="1"/>
    <col min="11534" max="11534" width="14.25" style="1" customWidth="1"/>
    <col min="11535" max="11535" width="13.25" style="1" customWidth="1"/>
    <col min="11536" max="11536" width="9" style="1"/>
    <col min="11537" max="11537" width="12.5" style="1" customWidth="1"/>
    <col min="11538" max="11539" width="14.625" style="1" bestFit="1" customWidth="1"/>
    <col min="11540" max="11782" width="9" style="1"/>
    <col min="11783" max="11789" width="11.375" style="1" customWidth="1"/>
    <col min="11790" max="11790" width="14.25" style="1" customWidth="1"/>
    <col min="11791" max="11791" width="13.25" style="1" customWidth="1"/>
    <col min="11792" max="11792" width="9" style="1"/>
    <col min="11793" max="11793" width="12.5" style="1" customWidth="1"/>
    <col min="11794" max="11795" width="14.625" style="1" bestFit="1" customWidth="1"/>
    <col min="11796" max="12038" width="9" style="1"/>
    <col min="12039" max="12045" width="11.375" style="1" customWidth="1"/>
    <col min="12046" max="12046" width="14.25" style="1" customWidth="1"/>
    <col min="12047" max="12047" width="13.25" style="1" customWidth="1"/>
    <col min="12048" max="12048" width="9" style="1"/>
    <col min="12049" max="12049" width="12.5" style="1" customWidth="1"/>
    <col min="12050" max="12051" width="14.625" style="1" bestFit="1" customWidth="1"/>
    <col min="12052" max="12294" width="9" style="1"/>
    <col min="12295" max="12301" width="11.375" style="1" customWidth="1"/>
    <col min="12302" max="12302" width="14.25" style="1" customWidth="1"/>
    <col min="12303" max="12303" width="13.25" style="1" customWidth="1"/>
    <col min="12304" max="12304" width="9" style="1"/>
    <col min="12305" max="12305" width="12.5" style="1" customWidth="1"/>
    <col min="12306" max="12307" width="14.625" style="1" bestFit="1" customWidth="1"/>
    <col min="12308" max="12550" width="9" style="1"/>
    <col min="12551" max="12557" width="11.375" style="1" customWidth="1"/>
    <col min="12558" max="12558" width="14.25" style="1" customWidth="1"/>
    <col min="12559" max="12559" width="13.25" style="1" customWidth="1"/>
    <col min="12560" max="12560" width="9" style="1"/>
    <col min="12561" max="12561" width="12.5" style="1" customWidth="1"/>
    <col min="12562" max="12563" width="14.625" style="1" bestFit="1" customWidth="1"/>
    <col min="12564" max="12806" width="9" style="1"/>
    <col min="12807" max="12813" width="11.375" style="1" customWidth="1"/>
    <col min="12814" max="12814" width="14.25" style="1" customWidth="1"/>
    <col min="12815" max="12815" width="13.25" style="1" customWidth="1"/>
    <col min="12816" max="12816" width="9" style="1"/>
    <col min="12817" max="12817" width="12.5" style="1" customWidth="1"/>
    <col min="12818" max="12819" width="14.625" style="1" bestFit="1" customWidth="1"/>
    <col min="12820" max="13062" width="9" style="1"/>
    <col min="13063" max="13069" width="11.375" style="1" customWidth="1"/>
    <col min="13070" max="13070" width="14.25" style="1" customWidth="1"/>
    <col min="13071" max="13071" width="13.25" style="1" customWidth="1"/>
    <col min="13072" max="13072" width="9" style="1"/>
    <col min="13073" max="13073" width="12.5" style="1" customWidth="1"/>
    <col min="13074" max="13075" width="14.625" style="1" bestFit="1" customWidth="1"/>
    <col min="13076" max="13318" width="9" style="1"/>
    <col min="13319" max="13325" width="11.375" style="1" customWidth="1"/>
    <col min="13326" max="13326" width="14.25" style="1" customWidth="1"/>
    <col min="13327" max="13327" width="13.25" style="1" customWidth="1"/>
    <col min="13328" max="13328" width="9" style="1"/>
    <col min="13329" max="13329" width="12.5" style="1" customWidth="1"/>
    <col min="13330" max="13331" width="14.625" style="1" bestFit="1" customWidth="1"/>
    <col min="13332" max="13574" width="9" style="1"/>
    <col min="13575" max="13581" width="11.375" style="1" customWidth="1"/>
    <col min="13582" max="13582" width="14.25" style="1" customWidth="1"/>
    <col min="13583" max="13583" width="13.25" style="1" customWidth="1"/>
    <col min="13584" max="13584" width="9" style="1"/>
    <col min="13585" max="13585" width="12.5" style="1" customWidth="1"/>
    <col min="13586" max="13587" width="14.625" style="1" bestFit="1" customWidth="1"/>
    <col min="13588" max="13830" width="9" style="1"/>
    <col min="13831" max="13837" width="11.375" style="1" customWidth="1"/>
    <col min="13838" max="13838" width="14.25" style="1" customWidth="1"/>
    <col min="13839" max="13839" width="13.25" style="1" customWidth="1"/>
    <col min="13840" max="13840" width="9" style="1"/>
    <col min="13841" max="13841" width="12.5" style="1" customWidth="1"/>
    <col min="13842" max="13843" width="14.625" style="1" bestFit="1" customWidth="1"/>
    <col min="13844" max="14086" width="9" style="1"/>
    <col min="14087" max="14093" width="11.375" style="1" customWidth="1"/>
    <col min="14094" max="14094" width="14.25" style="1" customWidth="1"/>
    <col min="14095" max="14095" width="13.25" style="1" customWidth="1"/>
    <col min="14096" max="14096" width="9" style="1"/>
    <col min="14097" max="14097" width="12.5" style="1" customWidth="1"/>
    <col min="14098" max="14099" width="14.625" style="1" bestFit="1" customWidth="1"/>
    <col min="14100" max="14342" width="9" style="1"/>
    <col min="14343" max="14349" width="11.375" style="1" customWidth="1"/>
    <col min="14350" max="14350" width="14.25" style="1" customWidth="1"/>
    <col min="14351" max="14351" width="13.25" style="1" customWidth="1"/>
    <col min="14352" max="14352" width="9" style="1"/>
    <col min="14353" max="14353" width="12.5" style="1" customWidth="1"/>
    <col min="14354" max="14355" width="14.625" style="1" bestFit="1" customWidth="1"/>
    <col min="14356" max="14598" width="9" style="1"/>
    <col min="14599" max="14605" width="11.375" style="1" customWidth="1"/>
    <col min="14606" max="14606" width="14.25" style="1" customWidth="1"/>
    <col min="14607" max="14607" width="13.25" style="1" customWidth="1"/>
    <col min="14608" max="14608" width="9" style="1"/>
    <col min="14609" max="14609" width="12.5" style="1" customWidth="1"/>
    <col min="14610" max="14611" width="14.625" style="1" bestFit="1" customWidth="1"/>
    <col min="14612" max="14854" width="9" style="1"/>
    <col min="14855" max="14861" width="11.375" style="1" customWidth="1"/>
    <col min="14862" max="14862" width="14.25" style="1" customWidth="1"/>
    <col min="14863" max="14863" width="13.25" style="1" customWidth="1"/>
    <col min="14864" max="14864" width="9" style="1"/>
    <col min="14865" max="14865" width="12.5" style="1" customWidth="1"/>
    <col min="14866" max="14867" width="14.625" style="1" bestFit="1" customWidth="1"/>
    <col min="14868" max="15110" width="9" style="1"/>
    <col min="15111" max="15117" width="11.375" style="1" customWidth="1"/>
    <col min="15118" max="15118" width="14.25" style="1" customWidth="1"/>
    <col min="15119" max="15119" width="13.25" style="1" customWidth="1"/>
    <col min="15120" max="15120" width="9" style="1"/>
    <col min="15121" max="15121" width="12.5" style="1" customWidth="1"/>
    <col min="15122" max="15123" width="14.625" style="1" bestFit="1" customWidth="1"/>
    <col min="15124" max="15366" width="9" style="1"/>
    <col min="15367" max="15373" width="11.375" style="1" customWidth="1"/>
    <col min="15374" max="15374" width="14.25" style="1" customWidth="1"/>
    <col min="15375" max="15375" width="13.25" style="1" customWidth="1"/>
    <col min="15376" max="15376" width="9" style="1"/>
    <col min="15377" max="15377" width="12.5" style="1" customWidth="1"/>
    <col min="15378" max="15379" width="14.625" style="1" bestFit="1" customWidth="1"/>
    <col min="15380" max="15622" width="9" style="1"/>
    <col min="15623" max="15629" width="11.375" style="1" customWidth="1"/>
    <col min="15630" max="15630" width="14.25" style="1" customWidth="1"/>
    <col min="15631" max="15631" width="13.25" style="1" customWidth="1"/>
    <col min="15632" max="15632" width="9" style="1"/>
    <col min="15633" max="15633" width="12.5" style="1" customWidth="1"/>
    <col min="15634" max="15635" width="14.625" style="1" bestFit="1" customWidth="1"/>
    <col min="15636" max="15878" width="9" style="1"/>
    <col min="15879" max="15885" width="11.375" style="1" customWidth="1"/>
    <col min="15886" max="15886" width="14.25" style="1" customWidth="1"/>
    <col min="15887" max="15887" width="13.25" style="1" customWidth="1"/>
    <col min="15888" max="15888" width="9" style="1"/>
    <col min="15889" max="15889" width="12.5" style="1" customWidth="1"/>
    <col min="15890" max="15891" width="14.625" style="1" bestFit="1" customWidth="1"/>
    <col min="15892" max="16134" width="9" style="1"/>
    <col min="16135" max="16141" width="11.375" style="1" customWidth="1"/>
    <col min="16142" max="16142" width="14.25" style="1" customWidth="1"/>
    <col min="16143" max="16143" width="13.25" style="1" customWidth="1"/>
    <col min="16144" max="16144" width="9" style="1"/>
    <col min="16145" max="16145" width="12.5" style="1" customWidth="1"/>
    <col min="16146" max="16147" width="14.625" style="1" bestFit="1" customWidth="1"/>
    <col min="16148" max="16384" width="9" style="1"/>
  </cols>
  <sheetData>
    <row r="1" spans="1:28" ht="31.5">
      <c r="A1" s="796" t="s">
        <v>442</v>
      </c>
      <c r="B1" s="796"/>
      <c r="C1" s="796"/>
      <c r="D1" s="796"/>
      <c r="E1" s="796"/>
      <c r="F1" s="796"/>
      <c r="G1" s="796"/>
      <c r="H1" s="796"/>
      <c r="I1" s="796"/>
      <c r="J1" s="796"/>
      <c r="K1" s="796"/>
      <c r="L1" s="796"/>
      <c r="M1" s="796"/>
      <c r="N1" s="796"/>
      <c r="O1" s="796"/>
      <c r="P1" s="796"/>
      <c r="R1" s="672"/>
      <c r="S1" s="672"/>
      <c r="T1" s="672"/>
    </row>
    <row r="2" spans="1:28">
      <c r="C2" s="681"/>
      <c r="D2" s="679"/>
      <c r="E2" s="679"/>
      <c r="F2" s="2"/>
      <c r="G2" s="3"/>
      <c r="H2" s="3"/>
      <c r="I2" s="3"/>
      <c r="J2" s="3"/>
      <c r="K2" s="3"/>
      <c r="L2" s="3"/>
      <c r="M2" s="3"/>
      <c r="N2" s="3"/>
      <c r="O2" s="3"/>
      <c r="P2" s="4"/>
      <c r="R2" s="670"/>
      <c r="S2" s="670"/>
      <c r="T2" s="671"/>
    </row>
    <row r="3" spans="1:28" ht="24.75" customHeight="1">
      <c r="A3" s="800" t="s">
        <v>455</v>
      </c>
      <c r="B3" s="800"/>
      <c r="C3" s="801" t="s">
        <v>456</v>
      </c>
      <c r="D3" s="802"/>
      <c r="E3" s="803"/>
      <c r="F3" s="662">
        <f>SUMIF($E$8:$E$67,"간접비",F8:F67)</f>
        <v>51240000</v>
      </c>
      <c r="G3" s="662">
        <f t="shared" ref="G3:P3" si="0">SUMIF($E$8:$E$67,"간접비",G8:G67)</f>
        <v>3588640</v>
      </c>
      <c r="H3" s="662">
        <f t="shared" si="0"/>
        <v>0</v>
      </c>
      <c r="I3" s="662">
        <f t="shared" si="0"/>
        <v>4569053</v>
      </c>
      <c r="J3" s="662">
        <f t="shared" si="0"/>
        <v>5146116</v>
      </c>
      <c r="K3" s="662">
        <f t="shared" si="0"/>
        <v>2467288</v>
      </c>
      <c r="L3" s="662">
        <f t="shared" si="0"/>
        <v>1677756</v>
      </c>
      <c r="M3" s="662">
        <f t="shared" si="0"/>
        <v>123816</v>
      </c>
      <c r="N3" s="662">
        <f t="shared" si="0"/>
        <v>493456</v>
      </c>
      <c r="O3" s="662">
        <f t="shared" si="0"/>
        <v>383800</v>
      </c>
      <c r="P3" s="662">
        <f t="shared" si="0"/>
        <v>64543809</v>
      </c>
      <c r="Q3" s="660"/>
      <c r="R3" s="657" t="s">
        <v>469</v>
      </c>
      <c r="S3" s="657" t="s">
        <v>467</v>
      </c>
      <c r="T3" s="685" t="s">
        <v>468</v>
      </c>
    </row>
    <row r="4" spans="1:28" ht="24.75" customHeight="1">
      <c r="A4" s="800"/>
      <c r="B4" s="800"/>
      <c r="C4" s="804" t="s">
        <v>457</v>
      </c>
      <c r="D4" s="805"/>
      <c r="E4" s="806"/>
      <c r="F4" s="662">
        <f>SUMIF($E$8:$E$67,"직접비",F8:F67)</f>
        <v>127400000</v>
      </c>
      <c r="G4" s="662">
        <f t="shared" ref="G4:P4" si="1">SUMIF($E$8:$E$67,"직접비",G8:G67)</f>
        <v>12600000</v>
      </c>
      <c r="H4" s="662">
        <f t="shared" si="1"/>
        <v>0</v>
      </c>
      <c r="I4" s="662">
        <f t="shared" si="1"/>
        <v>11666666</v>
      </c>
      <c r="J4" s="662">
        <f t="shared" si="1"/>
        <v>13140153</v>
      </c>
      <c r="K4" s="662">
        <f t="shared" si="1"/>
        <v>6300000</v>
      </c>
      <c r="L4" s="662">
        <f t="shared" si="1"/>
        <v>4284000</v>
      </c>
      <c r="M4" s="662">
        <f t="shared" si="1"/>
        <v>316153</v>
      </c>
      <c r="N4" s="662">
        <f t="shared" si="1"/>
        <v>1260000</v>
      </c>
      <c r="O4" s="662">
        <f t="shared" si="1"/>
        <v>980000</v>
      </c>
      <c r="P4" s="662">
        <f t="shared" si="1"/>
        <v>164806819</v>
      </c>
      <c r="Q4" s="660"/>
      <c r="R4" s="684">
        <f>세입!L10+세입!L41</f>
        <v>346270350</v>
      </c>
      <c r="S4" s="684">
        <f>P4</f>
        <v>164806819</v>
      </c>
      <c r="T4" s="690">
        <f>(S4/R4)*100</f>
        <v>47.594839985577742</v>
      </c>
    </row>
    <row r="5" spans="1:28" ht="23.25" customHeight="1">
      <c r="A5" s="800"/>
      <c r="B5" s="800"/>
      <c r="C5" s="807" t="s">
        <v>458</v>
      </c>
      <c r="D5" s="808"/>
      <c r="E5" s="809"/>
      <c r="F5" s="663">
        <f>SUM(F3:F4)</f>
        <v>178640000</v>
      </c>
      <c r="G5" s="663">
        <f t="shared" ref="G5" si="2">SUM(G3:G4)</f>
        <v>16188640</v>
      </c>
      <c r="H5" s="663">
        <f t="shared" ref="H5" si="3">SUM(H3:H4)</f>
        <v>0</v>
      </c>
      <c r="I5" s="663">
        <f t="shared" ref="I5" si="4">SUM(I3:I4)</f>
        <v>16235719</v>
      </c>
      <c r="J5" s="663">
        <f>SUM(J3:J4)</f>
        <v>18286269</v>
      </c>
      <c r="K5" s="663">
        <f t="shared" ref="K5" si="5">SUM(K3:K4)</f>
        <v>8767288</v>
      </c>
      <c r="L5" s="663">
        <f t="shared" ref="L5" si="6">SUM(L3:L4)</f>
        <v>5961756</v>
      </c>
      <c r="M5" s="663">
        <f t="shared" ref="M5" si="7">SUM(M3:M4)</f>
        <v>439969</v>
      </c>
      <c r="N5" s="663">
        <f t="shared" ref="N5" si="8">SUM(N3:N4)</f>
        <v>1753456</v>
      </c>
      <c r="O5" s="663">
        <f t="shared" ref="O5" si="9">SUM(O3:O4)</f>
        <v>1363800</v>
      </c>
      <c r="P5" s="663">
        <f t="shared" ref="P5" si="10">SUM(P3:P4)</f>
        <v>229350628</v>
      </c>
    </row>
    <row r="6" spans="1:28" ht="20.25" customHeight="1">
      <c r="A6" s="821" t="s">
        <v>443</v>
      </c>
      <c r="B6" s="821" t="s">
        <v>444</v>
      </c>
      <c r="C6" s="810" t="s">
        <v>445</v>
      </c>
      <c r="D6" s="811" t="s">
        <v>446</v>
      </c>
      <c r="E6" s="811" t="s">
        <v>448</v>
      </c>
      <c r="F6" s="812" t="s">
        <v>449</v>
      </c>
      <c r="G6" s="813" t="s">
        <v>450</v>
      </c>
      <c r="H6" s="813" t="s">
        <v>451</v>
      </c>
      <c r="I6" s="813" t="s">
        <v>453</v>
      </c>
      <c r="J6" s="797" t="s">
        <v>452</v>
      </c>
      <c r="K6" s="798"/>
      <c r="L6" s="798"/>
      <c r="M6" s="798"/>
      <c r="N6" s="798"/>
      <c r="O6" s="799"/>
      <c r="P6" s="814" t="s">
        <v>454</v>
      </c>
      <c r="R6" s="687" t="s">
        <v>448</v>
      </c>
      <c r="S6" s="817" t="s">
        <v>447</v>
      </c>
      <c r="T6" s="817"/>
      <c r="U6" s="817" t="s">
        <v>445</v>
      </c>
      <c r="V6" s="817"/>
      <c r="W6" s="817"/>
      <c r="X6" s="817"/>
      <c r="Y6" s="817"/>
      <c r="Z6" s="817"/>
      <c r="AA6" s="817"/>
      <c r="AB6" s="817"/>
    </row>
    <row r="7" spans="1:28" ht="20.25" customHeight="1">
      <c r="A7" s="821"/>
      <c r="B7" s="821"/>
      <c r="C7" s="810"/>
      <c r="D7" s="811"/>
      <c r="E7" s="811"/>
      <c r="F7" s="812"/>
      <c r="G7" s="813"/>
      <c r="H7" s="813"/>
      <c r="I7" s="813"/>
      <c r="J7" s="659" t="s">
        <v>465</v>
      </c>
      <c r="K7" s="668" t="s">
        <v>460</v>
      </c>
      <c r="L7" s="668" t="s">
        <v>461</v>
      </c>
      <c r="M7" s="668" t="s">
        <v>462</v>
      </c>
      <c r="N7" s="668" t="s">
        <v>463</v>
      </c>
      <c r="O7" s="668" t="s">
        <v>464</v>
      </c>
      <c r="P7" s="814"/>
      <c r="R7" s="818" t="s">
        <v>432</v>
      </c>
      <c r="S7" s="822" t="s">
        <v>433</v>
      </c>
      <c r="T7" s="823"/>
      <c r="U7" s="795" t="s">
        <v>434</v>
      </c>
      <c r="V7" s="795"/>
      <c r="W7" s="795"/>
      <c r="X7" s="795"/>
      <c r="Y7" s="795"/>
      <c r="Z7" s="795"/>
      <c r="AA7" s="795"/>
      <c r="AB7" s="795"/>
    </row>
    <row r="8" spans="1:28" ht="16.5" customHeight="1">
      <c r="A8" s="657">
        <v>1</v>
      </c>
      <c r="B8" s="682" t="s">
        <v>484</v>
      </c>
      <c r="C8" s="537" t="s">
        <v>466</v>
      </c>
      <c r="D8" s="537" t="s">
        <v>479</v>
      </c>
      <c r="E8" s="537" t="s">
        <v>459</v>
      </c>
      <c r="F8" s="664">
        <v>9800000</v>
      </c>
      <c r="G8" s="665">
        <v>1000000</v>
      </c>
      <c r="H8" s="665"/>
      <c r="I8" s="666">
        <f>TRUNC(SUM(F8:H8)/12)</f>
        <v>900000</v>
      </c>
      <c r="J8" s="666">
        <f>SUM(K8:O8)</f>
        <v>1013669</v>
      </c>
      <c r="K8" s="669">
        <f>TRUNC(SUM(F8:H8)*4.5%)</f>
        <v>486000</v>
      </c>
      <c r="L8" s="669">
        <f>TRUNC(SUM(F8:H8)*3.06%)</f>
        <v>330480</v>
      </c>
      <c r="M8" s="669">
        <f>TRUNC(L8*7.38%)</f>
        <v>24389</v>
      </c>
      <c r="N8" s="669">
        <f>TRUNC(SUM(F8:H8)*0.9%)</f>
        <v>97200</v>
      </c>
      <c r="O8" s="669">
        <f>TRUNC(SUM(F8:H8)*0.7%)</f>
        <v>75600</v>
      </c>
      <c r="P8" s="661">
        <f>SUM(F8:J8)</f>
        <v>12713669</v>
      </c>
      <c r="R8" s="819"/>
      <c r="S8" s="815" t="s">
        <v>435</v>
      </c>
      <c r="T8" s="816"/>
      <c r="U8" s="795" t="s">
        <v>478</v>
      </c>
      <c r="V8" s="795"/>
      <c r="W8" s="795"/>
      <c r="X8" s="795"/>
      <c r="Y8" s="795"/>
      <c r="Z8" s="795"/>
      <c r="AA8" s="795"/>
      <c r="AB8" s="795"/>
    </row>
    <row r="9" spans="1:28" ht="16.5" customHeight="1">
      <c r="A9" s="657">
        <v>2</v>
      </c>
      <c r="B9" s="682" t="s">
        <v>485</v>
      </c>
      <c r="C9" s="537" t="s">
        <v>496</v>
      </c>
      <c r="D9" s="537" t="s">
        <v>479</v>
      </c>
      <c r="E9" s="537" t="s">
        <v>473</v>
      </c>
      <c r="F9" s="664">
        <v>9800000</v>
      </c>
      <c r="G9" s="665">
        <v>1000000</v>
      </c>
      <c r="H9" s="665"/>
      <c r="I9" s="666">
        <f t="shared" ref="I9:I67" si="11">TRUNC(SUM(F9:H9)/12)</f>
        <v>900000</v>
      </c>
      <c r="J9" s="666">
        <f t="shared" ref="J9:J31" si="12">SUM(K9:O9)</f>
        <v>1013669</v>
      </c>
      <c r="K9" s="669">
        <f>TRUNC(SUM(F9:H9)*4.5%)</f>
        <v>486000</v>
      </c>
      <c r="L9" s="669">
        <f t="shared" ref="L9:L67" si="13">TRUNC(SUM(F9:H9)*3.06%)</f>
        <v>330480</v>
      </c>
      <c r="M9" s="669">
        <f t="shared" ref="M9:M67" si="14">TRUNC(L9*7.38%)</f>
        <v>24389</v>
      </c>
      <c r="N9" s="669">
        <f t="shared" ref="N9:N67" si="15">TRUNC(SUM(F9:H9)*0.9%)</f>
        <v>97200</v>
      </c>
      <c r="O9" s="669">
        <f t="shared" ref="O9:O67" si="16">TRUNC(SUM(F9:H9)*0.7%)</f>
        <v>75600</v>
      </c>
      <c r="P9" s="661">
        <f t="shared" ref="P9:P31" si="17">SUM(F9:J9)</f>
        <v>12713669</v>
      </c>
      <c r="R9" s="819"/>
      <c r="S9" s="815" t="s">
        <v>436</v>
      </c>
      <c r="T9" s="816"/>
      <c r="U9" s="795" t="s">
        <v>474</v>
      </c>
      <c r="V9" s="795"/>
      <c r="W9" s="795"/>
      <c r="X9" s="795"/>
      <c r="Y9" s="795"/>
      <c r="Z9" s="795"/>
      <c r="AA9" s="795"/>
      <c r="AB9" s="795"/>
    </row>
    <row r="10" spans="1:28" ht="16.5" customHeight="1">
      <c r="A10" s="657">
        <v>3</v>
      </c>
      <c r="B10" s="682" t="s">
        <v>486</v>
      </c>
      <c r="C10" s="683" t="s">
        <v>496</v>
      </c>
      <c r="D10" s="537" t="s">
        <v>479</v>
      </c>
      <c r="E10" s="537" t="s">
        <v>495</v>
      </c>
      <c r="F10" s="664">
        <v>9800000</v>
      </c>
      <c r="G10" s="665">
        <v>0</v>
      </c>
      <c r="H10" s="665"/>
      <c r="I10" s="666">
        <f t="shared" si="11"/>
        <v>816666</v>
      </c>
      <c r="J10" s="666">
        <f t="shared" si="12"/>
        <v>919811</v>
      </c>
      <c r="K10" s="669">
        <f>TRUNC(SUM(F10:H10)*4.5%)</f>
        <v>441000</v>
      </c>
      <c r="L10" s="669">
        <f t="shared" si="13"/>
        <v>299880</v>
      </c>
      <c r="M10" s="669">
        <f t="shared" si="14"/>
        <v>22131</v>
      </c>
      <c r="N10" s="669">
        <f t="shared" si="15"/>
        <v>88200</v>
      </c>
      <c r="O10" s="669">
        <f t="shared" si="16"/>
        <v>68600</v>
      </c>
      <c r="P10" s="661">
        <f t="shared" si="17"/>
        <v>11536477</v>
      </c>
      <c r="R10" s="820"/>
      <c r="S10" s="822" t="s">
        <v>437</v>
      </c>
      <c r="T10" s="823"/>
      <c r="U10" s="795" t="s">
        <v>438</v>
      </c>
      <c r="V10" s="795"/>
      <c r="W10" s="795"/>
      <c r="X10" s="795"/>
      <c r="Y10" s="795"/>
      <c r="Z10" s="795"/>
      <c r="AA10" s="795"/>
      <c r="AB10" s="795"/>
    </row>
    <row r="11" spans="1:28" ht="16.5" customHeight="1">
      <c r="A11" s="657">
        <v>4</v>
      </c>
      <c r="B11" s="682" t="s">
        <v>487</v>
      </c>
      <c r="C11" s="683" t="s">
        <v>497</v>
      </c>
      <c r="D11" s="537" t="s">
        <v>479</v>
      </c>
      <c r="E11" s="537" t="s">
        <v>511</v>
      </c>
      <c r="F11" s="664">
        <v>9480000</v>
      </c>
      <c r="G11" s="665">
        <v>700000</v>
      </c>
      <c r="H11" s="665"/>
      <c r="I11" s="666">
        <f t="shared" si="11"/>
        <v>848333</v>
      </c>
      <c r="J11" s="666">
        <f t="shared" si="12"/>
        <v>955477</v>
      </c>
      <c r="K11" s="669">
        <f t="shared" ref="K11:K67" si="18">TRUNC(SUM(F11:H11)*4.5%)</f>
        <v>458100</v>
      </c>
      <c r="L11" s="669">
        <f t="shared" si="13"/>
        <v>311508</v>
      </c>
      <c r="M11" s="669">
        <f t="shared" si="14"/>
        <v>22989</v>
      </c>
      <c r="N11" s="669">
        <f t="shared" si="15"/>
        <v>91620</v>
      </c>
      <c r="O11" s="669">
        <f t="shared" si="16"/>
        <v>71260</v>
      </c>
      <c r="P11" s="661">
        <f t="shared" si="17"/>
        <v>11983810</v>
      </c>
      <c r="R11" s="818" t="s">
        <v>439</v>
      </c>
      <c r="S11" s="815" t="s">
        <v>440</v>
      </c>
      <c r="T11" s="816"/>
      <c r="U11" s="795" t="s">
        <v>441</v>
      </c>
      <c r="V11" s="795"/>
      <c r="W11" s="795"/>
      <c r="X11" s="795"/>
      <c r="Y11" s="795"/>
      <c r="Z11" s="795"/>
      <c r="AA11" s="795"/>
      <c r="AB11" s="795"/>
    </row>
    <row r="12" spans="1:28" ht="16.5" customHeight="1">
      <c r="A12" s="657">
        <v>5</v>
      </c>
      <c r="B12" s="682" t="s">
        <v>488</v>
      </c>
      <c r="C12" s="683" t="s">
        <v>496</v>
      </c>
      <c r="D12" s="537" t="s">
        <v>479</v>
      </c>
      <c r="E12" s="537" t="s">
        <v>473</v>
      </c>
      <c r="F12" s="664">
        <v>9800000</v>
      </c>
      <c r="G12" s="665">
        <v>1000000</v>
      </c>
      <c r="H12" s="667"/>
      <c r="I12" s="666">
        <f t="shared" si="11"/>
        <v>900000</v>
      </c>
      <c r="J12" s="666">
        <f t="shared" si="12"/>
        <v>1013669</v>
      </c>
      <c r="K12" s="669">
        <f t="shared" si="18"/>
        <v>486000</v>
      </c>
      <c r="L12" s="669">
        <f t="shared" si="13"/>
        <v>330480</v>
      </c>
      <c r="M12" s="669">
        <f t="shared" si="14"/>
        <v>24389</v>
      </c>
      <c r="N12" s="669">
        <f t="shared" si="15"/>
        <v>97200</v>
      </c>
      <c r="O12" s="669">
        <f t="shared" si="16"/>
        <v>75600</v>
      </c>
      <c r="P12" s="661">
        <f t="shared" si="17"/>
        <v>12713669</v>
      </c>
      <c r="R12" s="819"/>
      <c r="S12" s="815" t="s">
        <v>435</v>
      </c>
      <c r="T12" s="816"/>
      <c r="U12" s="795" t="s">
        <v>475</v>
      </c>
      <c r="V12" s="795"/>
      <c r="W12" s="795"/>
      <c r="X12" s="795"/>
      <c r="Y12" s="795"/>
      <c r="Z12" s="795"/>
      <c r="AA12" s="795"/>
      <c r="AB12" s="795"/>
    </row>
    <row r="13" spans="1:28">
      <c r="A13" s="657">
        <v>6</v>
      </c>
      <c r="B13" s="682" t="s">
        <v>489</v>
      </c>
      <c r="C13" s="683" t="s">
        <v>498</v>
      </c>
      <c r="D13" s="537" t="s">
        <v>479</v>
      </c>
      <c r="E13" s="537" t="s">
        <v>473</v>
      </c>
      <c r="F13" s="664">
        <v>9800000</v>
      </c>
      <c r="G13" s="665">
        <v>1000000</v>
      </c>
      <c r="H13" s="667"/>
      <c r="I13" s="666">
        <f t="shared" si="11"/>
        <v>900000</v>
      </c>
      <c r="J13" s="666">
        <f t="shared" si="12"/>
        <v>1013669</v>
      </c>
      <c r="K13" s="669">
        <f t="shared" si="18"/>
        <v>486000</v>
      </c>
      <c r="L13" s="669">
        <f t="shared" si="13"/>
        <v>330480</v>
      </c>
      <c r="M13" s="669">
        <f t="shared" si="14"/>
        <v>24389</v>
      </c>
      <c r="N13" s="669">
        <f t="shared" si="15"/>
        <v>97200</v>
      </c>
      <c r="O13" s="669">
        <f t="shared" si="16"/>
        <v>75600</v>
      </c>
      <c r="P13" s="661">
        <f t="shared" si="17"/>
        <v>12713669</v>
      </c>
      <c r="R13" s="820"/>
      <c r="S13" s="815" t="s">
        <v>476</v>
      </c>
      <c r="T13" s="816"/>
      <c r="U13" s="795" t="s">
        <v>477</v>
      </c>
      <c r="V13" s="795"/>
      <c r="W13" s="795"/>
      <c r="X13" s="795"/>
      <c r="Y13" s="795"/>
      <c r="Z13" s="795"/>
      <c r="AA13" s="795"/>
      <c r="AB13" s="795"/>
    </row>
    <row r="14" spans="1:28">
      <c r="A14" s="657">
        <v>7</v>
      </c>
      <c r="B14" s="682" t="s">
        <v>490</v>
      </c>
      <c r="C14" s="683" t="s">
        <v>496</v>
      </c>
      <c r="D14" s="537" t="s">
        <v>479</v>
      </c>
      <c r="E14" s="537" t="s">
        <v>473</v>
      </c>
      <c r="F14" s="664">
        <v>9800000</v>
      </c>
      <c r="G14" s="665">
        <v>1000000</v>
      </c>
      <c r="H14" s="665"/>
      <c r="I14" s="666">
        <f t="shared" si="11"/>
        <v>900000</v>
      </c>
      <c r="J14" s="666">
        <f t="shared" si="12"/>
        <v>1013669</v>
      </c>
      <c r="K14" s="669">
        <f t="shared" si="18"/>
        <v>486000</v>
      </c>
      <c r="L14" s="669">
        <f t="shared" si="13"/>
        <v>330480</v>
      </c>
      <c r="M14" s="669">
        <f t="shared" si="14"/>
        <v>24389</v>
      </c>
      <c r="N14" s="669">
        <f t="shared" si="15"/>
        <v>97200</v>
      </c>
      <c r="O14" s="669">
        <f t="shared" si="16"/>
        <v>75600</v>
      </c>
      <c r="P14" s="661">
        <f t="shared" si="17"/>
        <v>12713669</v>
      </c>
    </row>
    <row r="15" spans="1:28">
      <c r="A15" s="657">
        <v>8</v>
      </c>
      <c r="B15" s="682" t="s">
        <v>491</v>
      </c>
      <c r="C15" s="683" t="s">
        <v>496</v>
      </c>
      <c r="D15" s="537" t="s">
        <v>479</v>
      </c>
      <c r="E15" s="537" t="s">
        <v>473</v>
      </c>
      <c r="F15" s="664">
        <v>9800000</v>
      </c>
      <c r="G15" s="665">
        <v>1300000</v>
      </c>
      <c r="H15" s="665"/>
      <c r="I15" s="666">
        <f t="shared" si="11"/>
        <v>925000</v>
      </c>
      <c r="J15" s="666">
        <f t="shared" si="12"/>
        <v>1041826</v>
      </c>
      <c r="K15" s="669">
        <f t="shared" si="18"/>
        <v>499500</v>
      </c>
      <c r="L15" s="669">
        <f t="shared" si="13"/>
        <v>339660</v>
      </c>
      <c r="M15" s="669">
        <f t="shared" si="14"/>
        <v>25066</v>
      </c>
      <c r="N15" s="669">
        <f t="shared" si="15"/>
        <v>99900</v>
      </c>
      <c r="O15" s="669">
        <f t="shared" si="16"/>
        <v>77700</v>
      </c>
      <c r="P15" s="661">
        <f t="shared" si="17"/>
        <v>13066826</v>
      </c>
      <c r="R15" s="673"/>
      <c r="S15" s="677"/>
      <c r="T15" s="677"/>
      <c r="U15" s="677"/>
      <c r="V15" s="677"/>
      <c r="W15" s="677"/>
      <c r="X15" s="677"/>
      <c r="Y15" s="677"/>
      <c r="Z15" s="677"/>
      <c r="AA15" s="677"/>
    </row>
    <row r="16" spans="1:28">
      <c r="A16" s="657">
        <v>9</v>
      </c>
      <c r="B16" s="682" t="s">
        <v>492</v>
      </c>
      <c r="C16" s="683" t="s">
        <v>499</v>
      </c>
      <c r="D16" s="537" t="s">
        <v>479</v>
      </c>
      <c r="E16" s="537" t="s">
        <v>473</v>
      </c>
      <c r="F16" s="664">
        <v>9800000</v>
      </c>
      <c r="G16" s="665">
        <v>1000000</v>
      </c>
      <c r="H16" s="665"/>
      <c r="I16" s="666">
        <f t="shared" si="11"/>
        <v>900000</v>
      </c>
      <c r="J16" s="666">
        <f t="shared" si="12"/>
        <v>1013669</v>
      </c>
      <c r="K16" s="669">
        <f t="shared" si="18"/>
        <v>486000</v>
      </c>
      <c r="L16" s="669">
        <f t="shared" si="13"/>
        <v>330480</v>
      </c>
      <c r="M16" s="669">
        <f t="shared" si="14"/>
        <v>24389</v>
      </c>
      <c r="N16" s="669">
        <f t="shared" si="15"/>
        <v>97200</v>
      </c>
      <c r="O16" s="669">
        <f t="shared" si="16"/>
        <v>75600</v>
      </c>
      <c r="P16" s="661">
        <f t="shared" si="17"/>
        <v>12713669</v>
      </c>
      <c r="R16" s="676"/>
      <c r="S16" s="676"/>
      <c r="T16" s="676"/>
      <c r="U16" s="676"/>
      <c r="V16" s="676"/>
      <c r="W16" s="676"/>
      <c r="X16" s="676"/>
      <c r="Y16" s="676"/>
      <c r="Z16" s="676"/>
      <c r="AA16" s="676"/>
    </row>
    <row r="17" spans="1:27" ht="16.5" customHeight="1">
      <c r="A17" s="657">
        <v>10</v>
      </c>
      <c r="B17" s="682" t="s">
        <v>493</v>
      </c>
      <c r="C17" s="683" t="s">
        <v>500</v>
      </c>
      <c r="D17" s="537" t="s">
        <v>479</v>
      </c>
      <c r="E17" s="537" t="s">
        <v>473</v>
      </c>
      <c r="F17" s="664">
        <v>9800000</v>
      </c>
      <c r="G17" s="665">
        <v>1300000</v>
      </c>
      <c r="H17" s="665"/>
      <c r="I17" s="666">
        <f t="shared" si="11"/>
        <v>925000</v>
      </c>
      <c r="J17" s="666">
        <f t="shared" si="12"/>
        <v>1041826</v>
      </c>
      <c r="K17" s="669">
        <f t="shared" si="18"/>
        <v>499500</v>
      </c>
      <c r="L17" s="669">
        <f t="shared" si="13"/>
        <v>339660</v>
      </c>
      <c r="M17" s="669">
        <f t="shared" si="14"/>
        <v>25066</v>
      </c>
      <c r="N17" s="669">
        <f t="shared" si="15"/>
        <v>99900</v>
      </c>
      <c r="O17" s="669">
        <f t="shared" si="16"/>
        <v>77700</v>
      </c>
      <c r="P17" s="661">
        <f t="shared" si="17"/>
        <v>13066826</v>
      </c>
      <c r="R17" s="676"/>
      <c r="S17" s="678"/>
      <c r="T17" s="678"/>
      <c r="U17" s="676"/>
      <c r="V17" s="676"/>
      <c r="W17" s="676"/>
      <c r="X17" s="676"/>
      <c r="Y17" s="676"/>
      <c r="Z17" s="676"/>
      <c r="AA17" s="676"/>
    </row>
    <row r="18" spans="1:27" ht="16.5" customHeight="1">
      <c r="A18" s="657">
        <v>11</v>
      </c>
      <c r="B18" s="682" t="s">
        <v>494</v>
      </c>
      <c r="C18" s="683" t="s">
        <v>501</v>
      </c>
      <c r="D18" s="537" t="s">
        <v>479</v>
      </c>
      <c r="E18" s="537" t="s">
        <v>511</v>
      </c>
      <c r="F18" s="664">
        <v>9480000</v>
      </c>
      <c r="G18" s="665">
        <v>544320</v>
      </c>
      <c r="H18" s="665"/>
      <c r="I18" s="666">
        <f t="shared" si="11"/>
        <v>835360</v>
      </c>
      <c r="J18" s="666">
        <f t="shared" si="12"/>
        <v>940863</v>
      </c>
      <c r="K18" s="669">
        <f t="shared" si="18"/>
        <v>451094</v>
      </c>
      <c r="L18" s="669">
        <f t="shared" si="13"/>
        <v>306744</v>
      </c>
      <c r="M18" s="669">
        <f t="shared" si="14"/>
        <v>22637</v>
      </c>
      <c r="N18" s="669">
        <f t="shared" si="15"/>
        <v>90218</v>
      </c>
      <c r="O18" s="669">
        <f t="shared" si="16"/>
        <v>70170</v>
      </c>
      <c r="P18" s="661">
        <f t="shared" si="17"/>
        <v>11800543</v>
      </c>
      <c r="R18" s="676"/>
      <c r="S18" s="678"/>
      <c r="T18" s="678"/>
      <c r="U18" s="676"/>
      <c r="V18" s="676"/>
      <c r="W18" s="676"/>
      <c r="X18" s="676"/>
      <c r="Y18" s="676"/>
      <c r="Z18" s="676"/>
      <c r="AA18" s="676"/>
    </row>
    <row r="19" spans="1:27" ht="16.5" customHeight="1">
      <c r="A19" s="657">
        <v>12</v>
      </c>
      <c r="B19" s="682" t="s">
        <v>503</v>
      </c>
      <c r="C19" s="683" t="s">
        <v>504</v>
      </c>
      <c r="D19" s="537" t="s">
        <v>479</v>
      </c>
      <c r="E19" s="537" t="s">
        <v>511</v>
      </c>
      <c r="F19" s="664">
        <v>6600000</v>
      </c>
      <c r="G19" s="665"/>
      <c r="H19" s="665"/>
      <c r="I19" s="666">
        <f t="shared" si="11"/>
        <v>550000</v>
      </c>
      <c r="J19" s="666">
        <f t="shared" si="12"/>
        <v>619464</v>
      </c>
      <c r="K19" s="669">
        <f t="shared" si="18"/>
        <v>297000</v>
      </c>
      <c r="L19" s="669">
        <f t="shared" si="13"/>
        <v>201960</v>
      </c>
      <c r="M19" s="669">
        <f t="shared" si="14"/>
        <v>14904</v>
      </c>
      <c r="N19" s="669">
        <f t="shared" si="15"/>
        <v>59400</v>
      </c>
      <c r="O19" s="669">
        <f t="shared" si="16"/>
        <v>46200</v>
      </c>
      <c r="P19" s="661">
        <f t="shared" si="17"/>
        <v>7769464</v>
      </c>
      <c r="R19" s="676"/>
      <c r="S19" s="676"/>
      <c r="T19" s="676"/>
      <c r="U19" s="676"/>
      <c r="V19" s="676"/>
      <c r="W19" s="676"/>
      <c r="X19" s="676"/>
      <c r="Y19" s="676"/>
      <c r="Z19" s="676"/>
      <c r="AA19" s="676"/>
    </row>
    <row r="20" spans="1:27" ht="16.5" customHeight="1">
      <c r="A20" s="657">
        <v>13</v>
      </c>
      <c r="B20" s="682" t="s">
        <v>502</v>
      </c>
      <c r="C20" s="683" t="s">
        <v>505</v>
      </c>
      <c r="D20" s="537" t="s">
        <v>479</v>
      </c>
      <c r="E20" s="537" t="s">
        <v>511</v>
      </c>
      <c r="F20" s="664">
        <v>16200000</v>
      </c>
      <c r="G20" s="665">
        <v>1800000</v>
      </c>
      <c r="H20" s="667"/>
      <c r="I20" s="666">
        <f t="shared" si="11"/>
        <v>1500000</v>
      </c>
      <c r="J20" s="666">
        <f t="shared" si="12"/>
        <v>1689449</v>
      </c>
      <c r="K20" s="669">
        <f t="shared" si="18"/>
        <v>810000</v>
      </c>
      <c r="L20" s="669">
        <f t="shared" si="13"/>
        <v>550800</v>
      </c>
      <c r="M20" s="669">
        <f t="shared" si="14"/>
        <v>40649</v>
      </c>
      <c r="N20" s="669">
        <f t="shared" si="15"/>
        <v>162000</v>
      </c>
      <c r="O20" s="669">
        <f t="shared" si="16"/>
        <v>126000</v>
      </c>
      <c r="P20" s="661">
        <f t="shared" si="17"/>
        <v>21189449</v>
      </c>
      <c r="R20" s="674"/>
      <c r="S20" s="678"/>
      <c r="T20" s="678"/>
      <c r="U20" s="676"/>
      <c r="V20" s="676"/>
      <c r="W20" s="676"/>
      <c r="X20" s="676"/>
      <c r="Y20" s="676"/>
      <c r="Z20" s="676"/>
      <c r="AA20" s="676"/>
    </row>
    <row r="21" spans="1:27" ht="16.5" customHeight="1">
      <c r="A21" s="657">
        <v>14</v>
      </c>
      <c r="B21" s="682" t="s">
        <v>506</v>
      </c>
      <c r="C21" s="683" t="s">
        <v>496</v>
      </c>
      <c r="D21" s="537" t="s">
        <v>479</v>
      </c>
      <c r="E21" s="537" t="s">
        <v>473</v>
      </c>
      <c r="F21" s="664">
        <v>9800000</v>
      </c>
      <c r="G21" s="665">
        <v>1000000</v>
      </c>
      <c r="H21" s="667"/>
      <c r="I21" s="666">
        <f t="shared" si="11"/>
        <v>900000</v>
      </c>
      <c r="J21" s="666">
        <f t="shared" si="12"/>
        <v>1013669</v>
      </c>
      <c r="K21" s="669">
        <f t="shared" si="18"/>
        <v>486000</v>
      </c>
      <c r="L21" s="669">
        <f t="shared" si="13"/>
        <v>330480</v>
      </c>
      <c r="M21" s="669">
        <f t="shared" si="14"/>
        <v>24389</v>
      </c>
      <c r="N21" s="669">
        <f t="shared" si="15"/>
        <v>97200</v>
      </c>
      <c r="O21" s="669">
        <f t="shared" si="16"/>
        <v>75600</v>
      </c>
      <c r="P21" s="661">
        <f t="shared" si="17"/>
        <v>12713669</v>
      </c>
      <c r="R21" s="675"/>
      <c r="S21" s="678"/>
      <c r="T21" s="678"/>
      <c r="U21" s="676"/>
      <c r="V21" s="676"/>
      <c r="W21" s="676"/>
      <c r="X21" s="676"/>
      <c r="Y21" s="676"/>
      <c r="Z21" s="676"/>
      <c r="AA21" s="676"/>
    </row>
    <row r="22" spans="1:27" ht="16.5" customHeight="1">
      <c r="A22" s="657">
        <v>15</v>
      </c>
      <c r="B22" s="682" t="s">
        <v>507</v>
      </c>
      <c r="C22" s="683" t="s">
        <v>496</v>
      </c>
      <c r="D22" s="537" t="s">
        <v>479</v>
      </c>
      <c r="E22" s="537" t="s">
        <v>473</v>
      </c>
      <c r="F22" s="664">
        <v>9800000</v>
      </c>
      <c r="G22" s="665">
        <v>1000000</v>
      </c>
      <c r="H22" s="667"/>
      <c r="I22" s="666">
        <f t="shared" si="11"/>
        <v>900000</v>
      </c>
      <c r="J22" s="666">
        <f t="shared" si="12"/>
        <v>1013669</v>
      </c>
      <c r="K22" s="669">
        <f t="shared" si="18"/>
        <v>486000</v>
      </c>
      <c r="L22" s="669">
        <f t="shared" si="13"/>
        <v>330480</v>
      </c>
      <c r="M22" s="669">
        <f t="shared" si="14"/>
        <v>24389</v>
      </c>
      <c r="N22" s="669">
        <f t="shared" si="15"/>
        <v>97200</v>
      </c>
      <c r="O22" s="669">
        <f t="shared" si="16"/>
        <v>75600</v>
      </c>
      <c r="P22" s="661">
        <f t="shared" si="17"/>
        <v>12713669</v>
      </c>
    </row>
    <row r="23" spans="1:27" ht="16.5" customHeight="1">
      <c r="A23" s="657">
        <v>16</v>
      </c>
      <c r="B23" s="682" t="s">
        <v>508</v>
      </c>
      <c r="C23" s="683" t="s">
        <v>496</v>
      </c>
      <c r="D23" s="537" t="s">
        <v>479</v>
      </c>
      <c r="E23" s="537" t="s">
        <v>473</v>
      </c>
      <c r="F23" s="664">
        <v>9800000</v>
      </c>
      <c r="G23" s="665">
        <v>1000000</v>
      </c>
      <c r="H23" s="667"/>
      <c r="I23" s="666">
        <f t="shared" si="11"/>
        <v>900000</v>
      </c>
      <c r="J23" s="666">
        <f t="shared" si="12"/>
        <v>1013669</v>
      </c>
      <c r="K23" s="669">
        <f t="shared" si="18"/>
        <v>486000</v>
      </c>
      <c r="L23" s="669">
        <f t="shared" si="13"/>
        <v>330480</v>
      </c>
      <c r="M23" s="669">
        <f t="shared" si="14"/>
        <v>24389</v>
      </c>
      <c r="N23" s="669">
        <f t="shared" si="15"/>
        <v>97200</v>
      </c>
      <c r="O23" s="669">
        <f t="shared" si="16"/>
        <v>75600</v>
      </c>
      <c r="P23" s="661">
        <f t="shared" si="17"/>
        <v>12713669</v>
      </c>
    </row>
    <row r="24" spans="1:27">
      <c r="A24" s="657">
        <v>17</v>
      </c>
      <c r="B24" s="682" t="s">
        <v>509</v>
      </c>
      <c r="C24" s="683" t="s">
        <v>500</v>
      </c>
      <c r="D24" s="537" t="s">
        <v>479</v>
      </c>
      <c r="E24" s="537" t="s">
        <v>473</v>
      </c>
      <c r="F24" s="664">
        <v>9800000</v>
      </c>
      <c r="G24" s="665">
        <v>1000000</v>
      </c>
      <c r="H24" s="665"/>
      <c r="I24" s="666">
        <f t="shared" si="11"/>
        <v>900000</v>
      </c>
      <c r="J24" s="666">
        <f t="shared" si="12"/>
        <v>1013669</v>
      </c>
      <c r="K24" s="669">
        <f t="shared" si="18"/>
        <v>486000</v>
      </c>
      <c r="L24" s="669">
        <f t="shared" si="13"/>
        <v>330480</v>
      </c>
      <c r="M24" s="669">
        <f t="shared" si="14"/>
        <v>24389</v>
      </c>
      <c r="N24" s="669">
        <f t="shared" si="15"/>
        <v>97200</v>
      </c>
      <c r="O24" s="669">
        <f t="shared" si="16"/>
        <v>75600</v>
      </c>
      <c r="P24" s="661">
        <f t="shared" si="17"/>
        <v>12713669</v>
      </c>
    </row>
    <row r="25" spans="1:27">
      <c r="A25" s="657">
        <v>18</v>
      </c>
      <c r="B25" s="682" t="s">
        <v>510</v>
      </c>
      <c r="C25" s="683" t="s">
        <v>497</v>
      </c>
      <c r="D25" s="537" t="s">
        <v>479</v>
      </c>
      <c r="E25" s="537" t="s">
        <v>511</v>
      </c>
      <c r="F25" s="664">
        <v>9480000</v>
      </c>
      <c r="G25" s="665">
        <v>544320</v>
      </c>
      <c r="H25" s="665"/>
      <c r="I25" s="666">
        <f t="shared" si="11"/>
        <v>835360</v>
      </c>
      <c r="J25" s="666">
        <f t="shared" si="12"/>
        <v>940863</v>
      </c>
      <c r="K25" s="669">
        <f t="shared" si="18"/>
        <v>451094</v>
      </c>
      <c r="L25" s="669">
        <f t="shared" si="13"/>
        <v>306744</v>
      </c>
      <c r="M25" s="669">
        <f t="shared" si="14"/>
        <v>22637</v>
      </c>
      <c r="N25" s="669">
        <f t="shared" si="15"/>
        <v>90218</v>
      </c>
      <c r="O25" s="669">
        <f t="shared" si="16"/>
        <v>70170</v>
      </c>
      <c r="P25" s="661">
        <f t="shared" si="17"/>
        <v>11800543</v>
      </c>
    </row>
    <row r="26" spans="1:27">
      <c r="A26" s="657">
        <v>19</v>
      </c>
      <c r="B26" s="682"/>
      <c r="C26" s="683"/>
      <c r="D26" s="537"/>
      <c r="E26" s="537"/>
      <c r="F26" s="664"/>
      <c r="G26" s="665"/>
      <c r="H26" s="667"/>
      <c r="I26" s="666">
        <f t="shared" si="11"/>
        <v>0</v>
      </c>
      <c r="J26" s="666">
        <f t="shared" si="12"/>
        <v>0</v>
      </c>
      <c r="K26" s="669">
        <f t="shared" si="18"/>
        <v>0</v>
      </c>
      <c r="L26" s="669">
        <f t="shared" si="13"/>
        <v>0</v>
      </c>
      <c r="M26" s="669">
        <f t="shared" si="14"/>
        <v>0</v>
      </c>
      <c r="N26" s="669">
        <f t="shared" si="15"/>
        <v>0</v>
      </c>
      <c r="O26" s="669">
        <f t="shared" si="16"/>
        <v>0</v>
      </c>
      <c r="P26" s="661">
        <f t="shared" si="17"/>
        <v>0</v>
      </c>
    </row>
    <row r="27" spans="1:27">
      <c r="A27" s="657">
        <v>20</v>
      </c>
      <c r="B27" s="682"/>
      <c r="C27" s="683"/>
      <c r="D27" s="537"/>
      <c r="E27" s="537"/>
      <c r="F27" s="664"/>
      <c r="G27" s="665"/>
      <c r="H27" s="667"/>
      <c r="I27" s="666">
        <f t="shared" si="11"/>
        <v>0</v>
      </c>
      <c r="J27" s="666">
        <f t="shared" si="12"/>
        <v>0</v>
      </c>
      <c r="K27" s="669">
        <f t="shared" si="18"/>
        <v>0</v>
      </c>
      <c r="L27" s="669">
        <f t="shared" si="13"/>
        <v>0</v>
      </c>
      <c r="M27" s="669">
        <f t="shared" si="14"/>
        <v>0</v>
      </c>
      <c r="N27" s="669">
        <f t="shared" si="15"/>
        <v>0</v>
      </c>
      <c r="O27" s="669">
        <f t="shared" si="16"/>
        <v>0</v>
      </c>
      <c r="P27" s="661">
        <f t="shared" si="17"/>
        <v>0</v>
      </c>
    </row>
    <row r="28" spans="1:27">
      <c r="A28" s="657">
        <v>21</v>
      </c>
      <c r="B28" s="682"/>
      <c r="C28" s="683"/>
      <c r="D28" s="537"/>
      <c r="E28" s="537"/>
      <c r="F28" s="664"/>
      <c r="G28" s="665"/>
      <c r="H28" s="665"/>
      <c r="I28" s="666">
        <f t="shared" si="11"/>
        <v>0</v>
      </c>
      <c r="J28" s="666">
        <f t="shared" si="12"/>
        <v>0</v>
      </c>
      <c r="K28" s="669">
        <f t="shared" si="18"/>
        <v>0</v>
      </c>
      <c r="L28" s="669">
        <f t="shared" si="13"/>
        <v>0</v>
      </c>
      <c r="M28" s="669">
        <f t="shared" si="14"/>
        <v>0</v>
      </c>
      <c r="N28" s="669">
        <f t="shared" si="15"/>
        <v>0</v>
      </c>
      <c r="O28" s="669">
        <f t="shared" si="16"/>
        <v>0</v>
      </c>
      <c r="P28" s="661">
        <f t="shared" si="17"/>
        <v>0</v>
      </c>
    </row>
    <row r="29" spans="1:27">
      <c r="A29" s="657">
        <v>22</v>
      </c>
      <c r="B29" s="682"/>
      <c r="C29" s="683"/>
      <c r="D29" s="537"/>
      <c r="E29" s="537"/>
      <c r="F29" s="664"/>
      <c r="G29" s="665"/>
      <c r="H29" s="665"/>
      <c r="I29" s="666">
        <f t="shared" si="11"/>
        <v>0</v>
      </c>
      <c r="J29" s="666">
        <f t="shared" si="12"/>
        <v>0</v>
      </c>
      <c r="K29" s="669">
        <f t="shared" si="18"/>
        <v>0</v>
      </c>
      <c r="L29" s="669">
        <f t="shared" si="13"/>
        <v>0</v>
      </c>
      <c r="M29" s="669">
        <f t="shared" si="14"/>
        <v>0</v>
      </c>
      <c r="N29" s="669">
        <f t="shared" si="15"/>
        <v>0</v>
      </c>
      <c r="O29" s="669">
        <f t="shared" si="16"/>
        <v>0</v>
      </c>
      <c r="P29" s="661">
        <f t="shared" si="17"/>
        <v>0</v>
      </c>
    </row>
    <row r="30" spans="1:27">
      <c r="A30" s="657">
        <v>23</v>
      </c>
      <c r="B30" s="682"/>
      <c r="C30" s="683"/>
      <c r="D30" s="537"/>
      <c r="E30" s="537"/>
      <c r="F30" s="664"/>
      <c r="G30" s="665"/>
      <c r="H30" s="665"/>
      <c r="I30" s="666">
        <f t="shared" si="11"/>
        <v>0</v>
      </c>
      <c r="J30" s="666">
        <f t="shared" si="12"/>
        <v>0</v>
      </c>
      <c r="K30" s="669">
        <f t="shared" si="18"/>
        <v>0</v>
      </c>
      <c r="L30" s="669">
        <f t="shared" si="13"/>
        <v>0</v>
      </c>
      <c r="M30" s="669">
        <f t="shared" si="14"/>
        <v>0</v>
      </c>
      <c r="N30" s="669">
        <f t="shared" si="15"/>
        <v>0</v>
      </c>
      <c r="O30" s="669">
        <f t="shared" si="16"/>
        <v>0</v>
      </c>
      <c r="P30" s="661">
        <f t="shared" si="17"/>
        <v>0</v>
      </c>
    </row>
    <row r="31" spans="1:27">
      <c r="A31" s="657">
        <v>24</v>
      </c>
      <c r="B31" s="682"/>
      <c r="C31" s="683"/>
      <c r="D31" s="537"/>
      <c r="E31" s="537"/>
      <c r="F31" s="664"/>
      <c r="G31" s="665"/>
      <c r="H31" s="665"/>
      <c r="I31" s="666">
        <f t="shared" si="11"/>
        <v>0</v>
      </c>
      <c r="J31" s="666">
        <f t="shared" si="12"/>
        <v>0</v>
      </c>
      <c r="K31" s="669">
        <f t="shared" si="18"/>
        <v>0</v>
      </c>
      <c r="L31" s="669">
        <f t="shared" si="13"/>
        <v>0</v>
      </c>
      <c r="M31" s="669">
        <f t="shared" si="14"/>
        <v>0</v>
      </c>
      <c r="N31" s="669">
        <f t="shared" si="15"/>
        <v>0</v>
      </c>
      <c r="O31" s="669">
        <f t="shared" si="16"/>
        <v>0</v>
      </c>
      <c r="P31" s="661">
        <f t="shared" si="17"/>
        <v>0</v>
      </c>
      <c r="Q31" s="660"/>
    </row>
    <row r="32" spans="1:27">
      <c r="A32" s="657">
        <v>25</v>
      </c>
      <c r="B32" s="682"/>
      <c r="C32" s="683"/>
      <c r="D32" s="537"/>
      <c r="E32" s="537"/>
      <c r="F32" s="664"/>
      <c r="G32" s="665"/>
      <c r="H32" s="665"/>
      <c r="I32" s="666">
        <f t="shared" si="11"/>
        <v>0</v>
      </c>
      <c r="J32" s="666">
        <f t="shared" ref="J32:J55" si="19">SUM(K32:O32)</f>
        <v>0</v>
      </c>
      <c r="K32" s="669">
        <f t="shared" si="18"/>
        <v>0</v>
      </c>
      <c r="L32" s="669">
        <f t="shared" si="13"/>
        <v>0</v>
      </c>
      <c r="M32" s="669">
        <f t="shared" si="14"/>
        <v>0</v>
      </c>
      <c r="N32" s="669">
        <f t="shared" si="15"/>
        <v>0</v>
      </c>
      <c r="O32" s="669">
        <f t="shared" si="16"/>
        <v>0</v>
      </c>
      <c r="P32" s="661">
        <f t="shared" ref="P32:P55" si="20">SUM(F32:J32)</f>
        <v>0</v>
      </c>
    </row>
    <row r="33" spans="1:27">
      <c r="A33" s="657">
        <v>26</v>
      </c>
      <c r="B33" s="682"/>
      <c r="C33" s="683"/>
      <c r="D33" s="537"/>
      <c r="E33" s="537"/>
      <c r="F33" s="664"/>
      <c r="G33" s="665"/>
      <c r="H33" s="665"/>
      <c r="I33" s="666">
        <f t="shared" si="11"/>
        <v>0</v>
      </c>
      <c r="J33" s="666">
        <f t="shared" si="19"/>
        <v>0</v>
      </c>
      <c r="K33" s="669">
        <f t="shared" si="18"/>
        <v>0</v>
      </c>
      <c r="L33" s="669">
        <f t="shared" si="13"/>
        <v>0</v>
      </c>
      <c r="M33" s="669">
        <f t="shared" si="14"/>
        <v>0</v>
      </c>
      <c r="N33" s="669">
        <f t="shared" si="15"/>
        <v>0</v>
      </c>
      <c r="O33" s="669">
        <f t="shared" si="16"/>
        <v>0</v>
      </c>
      <c r="P33" s="661">
        <f t="shared" si="20"/>
        <v>0</v>
      </c>
      <c r="R33" s="673"/>
      <c r="S33" s="677"/>
      <c r="T33" s="677"/>
      <c r="U33" s="677"/>
      <c r="V33" s="677"/>
      <c r="W33" s="677"/>
      <c r="X33" s="677"/>
      <c r="Y33" s="677"/>
      <c r="Z33" s="677"/>
      <c r="AA33" s="677"/>
    </row>
    <row r="34" spans="1:27">
      <c r="A34" s="657">
        <v>27</v>
      </c>
      <c r="B34" s="682"/>
      <c r="C34" s="683"/>
      <c r="D34" s="537"/>
      <c r="E34" s="537"/>
      <c r="F34" s="664"/>
      <c r="G34" s="665"/>
      <c r="H34" s="665"/>
      <c r="I34" s="666">
        <f t="shared" si="11"/>
        <v>0</v>
      </c>
      <c r="J34" s="666">
        <f t="shared" si="19"/>
        <v>0</v>
      </c>
      <c r="K34" s="669">
        <f t="shared" si="18"/>
        <v>0</v>
      </c>
      <c r="L34" s="669">
        <f t="shared" si="13"/>
        <v>0</v>
      </c>
      <c r="M34" s="669">
        <f t="shared" si="14"/>
        <v>0</v>
      </c>
      <c r="N34" s="669">
        <f t="shared" si="15"/>
        <v>0</v>
      </c>
      <c r="O34" s="669">
        <f t="shared" si="16"/>
        <v>0</v>
      </c>
      <c r="P34" s="661">
        <f t="shared" si="20"/>
        <v>0</v>
      </c>
      <c r="R34" s="676"/>
      <c r="S34" s="676"/>
      <c r="T34" s="676"/>
      <c r="U34" s="676"/>
      <c r="V34" s="676"/>
      <c r="W34" s="676"/>
      <c r="X34" s="676"/>
      <c r="Y34" s="676"/>
      <c r="Z34" s="676"/>
      <c r="AA34" s="676"/>
    </row>
    <row r="35" spans="1:27">
      <c r="A35" s="657">
        <v>28</v>
      </c>
      <c r="B35" s="682"/>
      <c r="C35" s="683"/>
      <c r="D35" s="537"/>
      <c r="E35" s="537"/>
      <c r="F35" s="664"/>
      <c r="G35" s="665"/>
      <c r="H35" s="665"/>
      <c r="I35" s="666">
        <f t="shared" si="11"/>
        <v>0</v>
      </c>
      <c r="J35" s="666">
        <f t="shared" si="19"/>
        <v>0</v>
      </c>
      <c r="K35" s="669">
        <f t="shared" si="18"/>
        <v>0</v>
      </c>
      <c r="L35" s="669">
        <f t="shared" si="13"/>
        <v>0</v>
      </c>
      <c r="M35" s="669">
        <f t="shared" si="14"/>
        <v>0</v>
      </c>
      <c r="N35" s="669">
        <f t="shared" si="15"/>
        <v>0</v>
      </c>
      <c r="O35" s="669">
        <f t="shared" si="16"/>
        <v>0</v>
      </c>
      <c r="P35" s="661">
        <f t="shared" si="20"/>
        <v>0</v>
      </c>
      <c r="R35" s="676"/>
      <c r="S35" s="678"/>
      <c r="T35" s="678"/>
      <c r="U35" s="676"/>
      <c r="V35" s="676"/>
      <c r="W35" s="676"/>
      <c r="X35" s="676"/>
      <c r="Y35" s="676"/>
      <c r="Z35" s="676"/>
      <c r="AA35" s="676"/>
    </row>
    <row r="36" spans="1:27">
      <c r="A36" s="657">
        <v>29</v>
      </c>
      <c r="B36" s="682"/>
      <c r="C36" s="683"/>
      <c r="D36" s="537"/>
      <c r="E36" s="537"/>
      <c r="F36" s="664"/>
      <c r="G36" s="665"/>
      <c r="H36" s="665"/>
      <c r="I36" s="666">
        <f t="shared" si="11"/>
        <v>0</v>
      </c>
      <c r="J36" s="666">
        <f t="shared" si="19"/>
        <v>0</v>
      </c>
      <c r="K36" s="669">
        <f t="shared" si="18"/>
        <v>0</v>
      </c>
      <c r="L36" s="669">
        <f t="shared" si="13"/>
        <v>0</v>
      </c>
      <c r="M36" s="669">
        <f t="shared" si="14"/>
        <v>0</v>
      </c>
      <c r="N36" s="669">
        <f t="shared" si="15"/>
        <v>0</v>
      </c>
      <c r="O36" s="669">
        <f t="shared" si="16"/>
        <v>0</v>
      </c>
      <c r="P36" s="661">
        <f t="shared" si="20"/>
        <v>0</v>
      </c>
      <c r="R36" s="676"/>
      <c r="S36" s="678"/>
      <c r="T36" s="678"/>
      <c r="U36" s="676"/>
      <c r="V36" s="676"/>
      <c r="W36" s="676"/>
      <c r="X36" s="676"/>
      <c r="Y36" s="676"/>
      <c r="Z36" s="676"/>
      <c r="AA36" s="676"/>
    </row>
    <row r="37" spans="1:27">
      <c r="A37" s="657">
        <v>30</v>
      </c>
      <c r="B37" s="682"/>
      <c r="C37" s="683"/>
      <c r="D37" s="537"/>
      <c r="E37" s="537"/>
      <c r="F37" s="664"/>
      <c r="G37" s="665"/>
      <c r="H37" s="665"/>
      <c r="I37" s="666">
        <f t="shared" si="11"/>
        <v>0</v>
      </c>
      <c r="J37" s="666">
        <f t="shared" si="19"/>
        <v>0</v>
      </c>
      <c r="K37" s="669">
        <f t="shared" si="18"/>
        <v>0</v>
      </c>
      <c r="L37" s="669">
        <f t="shared" si="13"/>
        <v>0</v>
      </c>
      <c r="M37" s="669">
        <f t="shared" si="14"/>
        <v>0</v>
      </c>
      <c r="N37" s="669">
        <f t="shared" si="15"/>
        <v>0</v>
      </c>
      <c r="O37" s="669">
        <f t="shared" si="16"/>
        <v>0</v>
      </c>
      <c r="P37" s="661">
        <f t="shared" si="20"/>
        <v>0</v>
      </c>
      <c r="R37" s="676"/>
      <c r="S37" s="676"/>
      <c r="T37" s="676"/>
      <c r="U37" s="676"/>
      <c r="V37" s="676"/>
      <c r="W37" s="676"/>
      <c r="X37" s="676"/>
      <c r="Y37" s="676"/>
      <c r="Z37" s="676"/>
      <c r="AA37" s="676"/>
    </row>
    <row r="38" spans="1:27">
      <c r="A38" s="657">
        <v>31</v>
      </c>
      <c r="B38" s="682"/>
      <c r="C38" s="683"/>
      <c r="D38" s="537"/>
      <c r="E38" s="537"/>
      <c r="F38" s="664"/>
      <c r="G38" s="665"/>
      <c r="H38" s="667"/>
      <c r="I38" s="666">
        <f t="shared" si="11"/>
        <v>0</v>
      </c>
      <c r="J38" s="666">
        <f t="shared" si="19"/>
        <v>0</v>
      </c>
      <c r="K38" s="669">
        <f t="shared" si="18"/>
        <v>0</v>
      </c>
      <c r="L38" s="669">
        <f t="shared" si="13"/>
        <v>0</v>
      </c>
      <c r="M38" s="669">
        <f t="shared" si="14"/>
        <v>0</v>
      </c>
      <c r="N38" s="669">
        <f t="shared" si="15"/>
        <v>0</v>
      </c>
      <c r="O38" s="669">
        <f t="shared" si="16"/>
        <v>0</v>
      </c>
      <c r="P38" s="661">
        <f t="shared" si="20"/>
        <v>0</v>
      </c>
      <c r="R38" s="674"/>
      <c r="S38" s="678"/>
      <c r="T38" s="678"/>
      <c r="U38" s="676"/>
      <c r="V38" s="676"/>
      <c r="W38" s="676"/>
      <c r="X38" s="676"/>
      <c r="Y38" s="676"/>
      <c r="Z38" s="676"/>
      <c r="AA38" s="676"/>
    </row>
    <row r="39" spans="1:27">
      <c r="A39" s="657">
        <v>32</v>
      </c>
      <c r="B39" s="682"/>
      <c r="C39" s="683"/>
      <c r="D39" s="537"/>
      <c r="E39" s="537"/>
      <c r="F39" s="664"/>
      <c r="G39" s="665"/>
      <c r="H39" s="667"/>
      <c r="I39" s="666">
        <f t="shared" si="11"/>
        <v>0</v>
      </c>
      <c r="J39" s="666">
        <f t="shared" si="19"/>
        <v>0</v>
      </c>
      <c r="K39" s="669">
        <f t="shared" si="18"/>
        <v>0</v>
      </c>
      <c r="L39" s="669">
        <f t="shared" si="13"/>
        <v>0</v>
      </c>
      <c r="M39" s="669">
        <f t="shared" si="14"/>
        <v>0</v>
      </c>
      <c r="N39" s="669">
        <f t="shared" si="15"/>
        <v>0</v>
      </c>
      <c r="O39" s="669">
        <f t="shared" si="16"/>
        <v>0</v>
      </c>
      <c r="P39" s="661">
        <f t="shared" si="20"/>
        <v>0</v>
      </c>
      <c r="R39" s="675"/>
      <c r="S39" s="678"/>
      <c r="T39" s="678"/>
      <c r="U39" s="676"/>
      <c r="V39" s="676"/>
      <c r="W39" s="676"/>
      <c r="X39" s="676"/>
      <c r="Y39" s="676"/>
      <c r="Z39" s="676"/>
      <c r="AA39" s="676"/>
    </row>
    <row r="40" spans="1:27">
      <c r="A40" s="657">
        <v>33</v>
      </c>
      <c r="B40" s="682"/>
      <c r="C40" s="683"/>
      <c r="D40" s="537"/>
      <c r="E40" s="537"/>
      <c r="F40" s="664"/>
      <c r="G40" s="667"/>
      <c r="H40" s="667"/>
      <c r="I40" s="666">
        <f t="shared" si="11"/>
        <v>0</v>
      </c>
      <c r="J40" s="666">
        <f t="shared" si="19"/>
        <v>0</v>
      </c>
      <c r="K40" s="669">
        <f t="shared" si="18"/>
        <v>0</v>
      </c>
      <c r="L40" s="669">
        <f t="shared" si="13"/>
        <v>0</v>
      </c>
      <c r="M40" s="669">
        <f t="shared" si="14"/>
        <v>0</v>
      </c>
      <c r="N40" s="669">
        <f t="shared" si="15"/>
        <v>0</v>
      </c>
      <c r="O40" s="669">
        <f t="shared" si="16"/>
        <v>0</v>
      </c>
      <c r="P40" s="661">
        <f t="shared" si="20"/>
        <v>0</v>
      </c>
    </row>
    <row r="41" spans="1:27">
      <c r="A41" s="657">
        <v>34</v>
      </c>
      <c r="B41" s="682"/>
      <c r="C41" s="683"/>
      <c r="D41" s="537"/>
      <c r="E41" s="537"/>
      <c r="F41" s="664"/>
      <c r="G41" s="667"/>
      <c r="H41" s="667"/>
      <c r="I41" s="666">
        <f t="shared" si="11"/>
        <v>0</v>
      </c>
      <c r="J41" s="666">
        <f t="shared" si="19"/>
        <v>0</v>
      </c>
      <c r="K41" s="669">
        <f t="shared" si="18"/>
        <v>0</v>
      </c>
      <c r="L41" s="669">
        <f t="shared" si="13"/>
        <v>0</v>
      </c>
      <c r="M41" s="669">
        <f t="shared" si="14"/>
        <v>0</v>
      </c>
      <c r="N41" s="669">
        <f t="shared" si="15"/>
        <v>0</v>
      </c>
      <c r="O41" s="669">
        <f t="shared" si="16"/>
        <v>0</v>
      </c>
      <c r="P41" s="661">
        <f t="shared" si="20"/>
        <v>0</v>
      </c>
    </row>
    <row r="42" spans="1:27">
      <c r="A42" s="657">
        <v>35</v>
      </c>
      <c r="B42" s="682"/>
      <c r="C42" s="683"/>
      <c r="D42" s="537"/>
      <c r="E42" s="537"/>
      <c r="F42" s="664"/>
      <c r="G42" s="665"/>
      <c r="H42" s="665"/>
      <c r="I42" s="666">
        <f t="shared" si="11"/>
        <v>0</v>
      </c>
      <c r="J42" s="666">
        <f t="shared" si="19"/>
        <v>0</v>
      </c>
      <c r="K42" s="669">
        <f t="shared" si="18"/>
        <v>0</v>
      </c>
      <c r="L42" s="669">
        <f t="shared" si="13"/>
        <v>0</v>
      </c>
      <c r="M42" s="669">
        <f t="shared" si="14"/>
        <v>0</v>
      </c>
      <c r="N42" s="669">
        <f t="shared" si="15"/>
        <v>0</v>
      </c>
      <c r="O42" s="669">
        <f t="shared" si="16"/>
        <v>0</v>
      </c>
      <c r="P42" s="661">
        <f t="shared" si="20"/>
        <v>0</v>
      </c>
    </row>
    <row r="43" spans="1:27">
      <c r="A43" s="657">
        <v>36</v>
      </c>
      <c r="B43" s="682"/>
      <c r="C43" s="683"/>
      <c r="D43" s="537"/>
      <c r="E43" s="537"/>
      <c r="F43" s="664"/>
      <c r="G43" s="665"/>
      <c r="H43" s="665"/>
      <c r="I43" s="666">
        <f t="shared" si="11"/>
        <v>0</v>
      </c>
      <c r="J43" s="666">
        <f t="shared" si="19"/>
        <v>0</v>
      </c>
      <c r="K43" s="669">
        <f t="shared" si="18"/>
        <v>0</v>
      </c>
      <c r="L43" s="669">
        <f t="shared" si="13"/>
        <v>0</v>
      </c>
      <c r="M43" s="669">
        <f t="shared" si="14"/>
        <v>0</v>
      </c>
      <c r="N43" s="669">
        <f t="shared" si="15"/>
        <v>0</v>
      </c>
      <c r="O43" s="669">
        <f t="shared" si="16"/>
        <v>0</v>
      </c>
      <c r="P43" s="661">
        <f t="shared" si="20"/>
        <v>0</v>
      </c>
    </row>
    <row r="44" spans="1:27">
      <c r="A44" s="657">
        <v>37</v>
      </c>
      <c r="B44" s="682"/>
      <c r="C44" s="683"/>
      <c r="D44" s="537"/>
      <c r="E44" s="537"/>
      <c r="F44" s="664"/>
      <c r="G44" s="665"/>
      <c r="H44" s="667"/>
      <c r="I44" s="666">
        <f t="shared" si="11"/>
        <v>0</v>
      </c>
      <c r="J44" s="666">
        <f t="shared" si="19"/>
        <v>0</v>
      </c>
      <c r="K44" s="669">
        <f t="shared" si="18"/>
        <v>0</v>
      </c>
      <c r="L44" s="669">
        <f t="shared" si="13"/>
        <v>0</v>
      </c>
      <c r="M44" s="669">
        <f t="shared" si="14"/>
        <v>0</v>
      </c>
      <c r="N44" s="669">
        <f t="shared" si="15"/>
        <v>0</v>
      </c>
      <c r="O44" s="669">
        <f t="shared" si="16"/>
        <v>0</v>
      </c>
      <c r="P44" s="661">
        <f t="shared" si="20"/>
        <v>0</v>
      </c>
    </row>
    <row r="45" spans="1:27">
      <c r="A45" s="657">
        <v>38</v>
      </c>
      <c r="B45" s="682"/>
      <c r="C45" s="683"/>
      <c r="D45" s="537"/>
      <c r="E45" s="537"/>
      <c r="F45" s="664"/>
      <c r="G45" s="665"/>
      <c r="H45" s="667"/>
      <c r="I45" s="666">
        <f t="shared" si="11"/>
        <v>0</v>
      </c>
      <c r="J45" s="666">
        <f t="shared" si="19"/>
        <v>0</v>
      </c>
      <c r="K45" s="669">
        <f t="shared" si="18"/>
        <v>0</v>
      </c>
      <c r="L45" s="669">
        <f t="shared" si="13"/>
        <v>0</v>
      </c>
      <c r="M45" s="669">
        <f t="shared" si="14"/>
        <v>0</v>
      </c>
      <c r="N45" s="669">
        <f t="shared" si="15"/>
        <v>0</v>
      </c>
      <c r="O45" s="669">
        <f t="shared" si="16"/>
        <v>0</v>
      </c>
      <c r="P45" s="661">
        <f t="shared" si="20"/>
        <v>0</v>
      </c>
    </row>
    <row r="46" spans="1:27">
      <c r="A46" s="657">
        <v>39</v>
      </c>
      <c r="B46" s="682"/>
      <c r="C46" s="683"/>
      <c r="D46" s="537"/>
      <c r="E46" s="537"/>
      <c r="F46" s="664"/>
      <c r="G46" s="665"/>
      <c r="H46" s="665"/>
      <c r="I46" s="666">
        <f t="shared" si="11"/>
        <v>0</v>
      </c>
      <c r="J46" s="666">
        <f t="shared" si="19"/>
        <v>0</v>
      </c>
      <c r="K46" s="669">
        <f t="shared" si="18"/>
        <v>0</v>
      </c>
      <c r="L46" s="669">
        <f t="shared" si="13"/>
        <v>0</v>
      </c>
      <c r="M46" s="669">
        <f t="shared" si="14"/>
        <v>0</v>
      </c>
      <c r="N46" s="669">
        <f t="shared" si="15"/>
        <v>0</v>
      </c>
      <c r="O46" s="669">
        <f t="shared" si="16"/>
        <v>0</v>
      </c>
      <c r="P46" s="661">
        <f t="shared" si="20"/>
        <v>0</v>
      </c>
    </row>
    <row r="47" spans="1:27">
      <c r="A47" s="657">
        <v>40</v>
      </c>
      <c r="B47" s="682"/>
      <c r="C47" s="683"/>
      <c r="D47" s="537"/>
      <c r="E47" s="537"/>
      <c r="F47" s="664"/>
      <c r="G47" s="665"/>
      <c r="H47" s="665"/>
      <c r="I47" s="666">
        <f t="shared" si="11"/>
        <v>0</v>
      </c>
      <c r="J47" s="666">
        <f t="shared" si="19"/>
        <v>0</v>
      </c>
      <c r="K47" s="669">
        <f t="shared" si="18"/>
        <v>0</v>
      </c>
      <c r="L47" s="669">
        <f t="shared" si="13"/>
        <v>0</v>
      </c>
      <c r="M47" s="669">
        <f t="shared" si="14"/>
        <v>0</v>
      </c>
      <c r="N47" s="669">
        <f t="shared" si="15"/>
        <v>0</v>
      </c>
      <c r="O47" s="669">
        <f t="shared" si="16"/>
        <v>0</v>
      </c>
      <c r="P47" s="661">
        <f t="shared" si="20"/>
        <v>0</v>
      </c>
    </row>
    <row r="48" spans="1:27">
      <c r="A48" s="657">
        <v>41</v>
      </c>
      <c r="B48" s="682"/>
      <c r="C48" s="683"/>
      <c r="D48" s="537"/>
      <c r="E48" s="537"/>
      <c r="F48" s="664"/>
      <c r="G48" s="665"/>
      <c r="H48" s="665"/>
      <c r="I48" s="666">
        <f t="shared" si="11"/>
        <v>0</v>
      </c>
      <c r="J48" s="666">
        <f t="shared" si="19"/>
        <v>0</v>
      </c>
      <c r="K48" s="669">
        <f t="shared" si="18"/>
        <v>0</v>
      </c>
      <c r="L48" s="669">
        <f t="shared" si="13"/>
        <v>0</v>
      </c>
      <c r="M48" s="669">
        <f t="shared" si="14"/>
        <v>0</v>
      </c>
      <c r="N48" s="669">
        <f t="shared" si="15"/>
        <v>0</v>
      </c>
      <c r="O48" s="669">
        <f t="shared" si="16"/>
        <v>0</v>
      </c>
      <c r="P48" s="661">
        <f t="shared" si="20"/>
        <v>0</v>
      </c>
    </row>
    <row r="49" spans="1:27">
      <c r="A49" s="657">
        <v>42</v>
      </c>
      <c r="B49" s="682"/>
      <c r="C49" s="683"/>
      <c r="D49" s="537"/>
      <c r="E49" s="537"/>
      <c r="F49" s="664"/>
      <c r="G49" s="665"/>
      <c r="H49" s="665"/>
      <c r="I49" s="666">
        <f t="shared" si="11"/>
        <v>0</v>
      </c>
      <c r="J49" s="666">
        <f t="shared" si="19"/>
        <v>0</v>
      </c>
      <c r="K49" s="669">
        <f t="shared" si="18"/>
        <v>0</v>
      </c>
      <c r="L49" s="669">
        <f t="shared" si="13"/>
        <v>0</v>
      </c>
      <c r="M49" s="669">
        <f t="shared" si="14"/>
        <v>0</v>
      </c>
      <c r="N49" s="669">
        <f t="shared" si="15"/>
        <v>0</v>
      </c>
      <c r="O49" s="669">
        <f t="shared" si="16"/>
        <v>0</v>
      </c>
      <c r="P49" s="661">
        <f t="shared" si="20"/>
        <v>0</v>
      </c>
      <c r="Q49" s="660"/>
    </row>
    <row r="50" spans="1:27">
      <c r="A50" s="657">
        <v>43</v>
      </c>
      <c r="B50" s="682"/>
      <c r="C50" s="683"/>
      <c r="D50" s="537"/>
      <c r="E50" s="537"/>
      <c r="F50" s="664"/>
      <c r="G50" s="665"/>
      <c r="H50" s="667"/>
      <c r="I50" s="666">
        <f t="shared" si="11"/>
        <v>0</v>
      </c>
      <c r="J50" s="666">
        <f t="shared" si="19"/>
        <v>0</v>
      </c>
      <c r="K50" s="669">
        <f t="shared" si="18"/>
        <v>0</v>
      </c>
      <c r="L50" s="669">
        <f t="shared" si="13"/>
        <v>0</v>
      </c>
      <c r="M50" s="669">
        <f t="shared" si="14"/>
        <v>0</v>
      </c>
      <c r="N50" s="669">
        <f t="shared" si="15"/>
        <v>0</v>
      </c>
      <c r="O50" s="669">
        <f t="shared" si="16"/>
        <v>0</v>
      </c>
      <c r="P50" s="661">
        <f t="shared" si="20"/>
        <v>0</v>
      </c>
    </row>
    <row r="51" spans="1:27">
      <c r="A51" s="657">
        <v>44</v>
      </c>
      <c r="B51" s="682"/>
      <c r="C51" s="683"/>
      <c r="D51" s="537"/>
      <c r="E51" s="537"/>
      <c r="F51" s="664"/>
      <c r="G51" s="665"/>
      <c r="H51" s="667"/>
      <c r="I51" s="666">
        <f t="shared" si="11"/>
        <v>0</v>
      </c>
      <c r="J51" s="666">
        <f t="shared" si="19"/>
        <v>0</v>
      </c>
      <c r="K51" s="669">
        <f t="shared" si="18"/>
        <v>0</v>
      </c>
      <c r="L51" s="669">
        <f t="shared" si="13"/>
        <v>0</v>
      </c>
      <c r="M51" s="669">
        <f t="shared" si="14"/>
        <v>0</v>
      </c>
      <c r="N51" s="669">
        <f t="shared" si="15"/>
        <v>0</v>
      </c>
      <c r="O51" s="669">
        <f t="shared" si="16"/>
        <v>0</v>
      </c>
      <c r="P51" s="661">
        <f t="shared" si="20"/>
        <v>0</v>
      </c>
    </row>
    <row r="52" spans="1:27">
      <c r="A52" s="657">
        <v>45</v>
      </c>
      <c r="B52" s="682"/>
      <c r="C52" s="683"/>
      <c r="D52" s="537"/>
      <c r="E52" s="537"/>
      <c r="F52" s="664"/>
      <c r="G52" s="665"/>
      <c r="H52" s="665"/>
      <c r="I52" s="666">
        <f t="shared" si="11"/>
        <v>0</v>
      </c>
      <c r="J52" s="666">
        <f t="shared" si="19"/>
        <v>0</v>
      </c>
      <c r="K52" s="669">
        <f t="shared" si="18"/>
        <v>0</v>
      </c>
      <c r="L52" s="669">
        <f t="shared" si="13"/>
        <v>0</v>
      </c>
      <c r="M52" s="669">
        <f t="shared" si="14"/>
        <v>0</v>
      </c>
      <c r="N52" s="669">
        <f t="shared" si="15"/>
        <v>0</v>
      </c>
      <c r="O52" s="669">
        <f t="shared" si="16"/>
        <v>0</v>
      </c>
      <c r="P52" s="661">
        <f t="shared" si="20"/>
        <v>0</v>
      </c>
    </row>
    <row r="53" spans="1:27">
      <c r="A53" s="657">
        <v>46</v>
      </c>
      <c r="B53" s="682"/>
      <c r="C53" s="683"/>
      <c r="D53" s="537"/>
      <c r="E53" s="537"/>
      <c r="F53" s="664"/>
      <c r="G53" s="665"/>
      <c r="H53" s="665"/>
      <c r="I53" s="666">
        <f t="shared" si="11"/>
        <v>0</v>
      </c>
      <c r="J53" s="666">
        <f t="shared" si="19"/>
        <v>0</v>
      </c>
      <c r="K53" s="669">
        <f t="shared" si="18"/>
        <v>0</v>
      </c>
      <c r="L53" s="669">
        <f t="shared" si="13"/>
        <v>0</v>
      </c>
      <c r="M53" s="669">
        <f t="shared" si="14"/>
        <v>0</v>
      </c>
      <c r="N53" s="669">
        <f t="shared" si="15"/>
        <v>0</v>
      </c>
      <c r="O53" s="669">
        <f t="shared" si="16"/>
        <v>0</v>
      </c>
      <c r="P53" s="661">
        <f t="shared" si="20"/>
        <v>0</v>
      </c>
    </row>
    <row r="54" spans="1:27">
      <c r="A54" s="657">
        <v>47</v>
      </c>
      <c r="B54" s="682"/>
      <c r="C54" s="683"/>
      <c r="D54" s="537"/>
      <c r="E54" s="537"/>
      <c r="F54" s="664"/>
      <c r="G54" s="665"/>
      <c r="H54" s="665"/>
      <c r="I54" s="666">
        <f t="shared" si="11"/>
        <v>0</v>
      </c>
      <c r="J54" s="666">
        <f t="shared" si="19"/>
        <v>0</v>
      </c>
      <c r="K54" s="669">
        <f t="shared" si="18"/>
        <v>0</v>
      </c>
      <c r="L54" s="669">
        <f t="shared" si="13"/>
        <v>0</v>
      </c>
      <c r="M54" s="669">
        <f t="shared" si="14"/>
        <v>0</v>
      </c>
      <c r="N54" s="669">
        <f t="shared" si="15"/>
        <v>0</v>
      </c>
      <c r="O54" s="669">
        <f t="shared" si="16"/>
        <v>0</v>
      </c>
      <c r="P54" s="661">
        <f t="shared" si="20"/>
        <v>0</v>
      </c>
    </row>
    <row r="55" spans="1:27">
      <c r="A55" s="657">
        <v>48</v>
      </c>
      <c r="B55" s="682"/>
      <c r="C55" s="683"/>
      <c r="D55" s="537"/>
      <c r="E55" s="537"/>
      <c r="F55" s="664"/>
      <c r="G55" s="665"/>
      <c r="H55" s="665"/>
      <c r="I55" s="666">
        <f t="shared" si="11"/>
        <v>0</v>
      </c>
      <c r="J55" s="666">
        <f t="shared" si="19"/>
        <v>0</v>
      </c>
      <c r="K55" s="669">
        <f t="shared" si="18"/>
        <v>0</v>
      </c>
      <c r="L55" s="669">
        <f t="shared" si="13"/>
        <v>0</v>
      </c>
      <c r="M55" s="669">
        <f t="shared" si="14"/>
        <v>0</v>
      </c>
      <c r="N55" s="669">
        <f t="shared" si="15"/>
        <v>0</v>
      </c>
      <c r="O55" s="669">
        <f t="shared" si="16"/>
        <v>0</v>
      </c>
      <c r="P55" s="661">
        <f t="shared" si="20"/>
        <v>0</v>
      </c>
      <c r="Q55" s="660"/>
    </row>
    <row r="56" spans="1:27">
      <c r="A56" s="657">
        <v>49</v>
      </c>
      <c r="B56" s="682"/>
      <c r="C56" s="683"/>
      <c r="D56" s="537"/>
      <c r="E56" s="537"/>
      <c r="F56" s="664"/>
      <c r="G56" s="665"/>
      <c r="H56" s="665"/>
      <c r="I56" s="666">
        <f t="shared" si="11"/>
        <v>0</v>
      </c>
      <c r="J56" s="666">
        <f t="shared" ref="J56:J66" si="21">SUM(K56:O56)</f>
        <v>0</v>
      </c>
      <c r="K56" s="669">
        <f t="shared" si="18"/>
        <v>0</v>
      </c>
      <c r="L56" s="669">
        <f t="shared" si="13"/>
        <v>0</v>
      </c>
      <c r="M56" s="669">
        <f t="shared" si="14"/>
        <v>0</v>
      </c>
      <c r="N56" s="669">
        <f t="shared" si="15"/>
        <v>0</v>
      </c>
      <c r="O56" s="669">
        <f t="shared" si="16"/>
        <v>0</v>
      </c>
      <c r="P56" s="661">
        <f t="shared" ref="P56:P66" si="22">SUM(F56:J56)</f>
        <v>0</v>
      </c>
    </row>
    <row r="57" spans="1:27">
      <c r="A57" s="657">
        <v>50</v>
      </c>
      <c r="B57" s="682"/>
      <c r="C57" s="683"/>
      <c r="D57" s="537"/>
      <c r="E57" s="537"/>
      <c r="F57" s="664"/>
      <c r="G57" s="665"/>
      <c r="H57" s="665"/>
      <c r="I57" s="666">
        <f t="shared" si="11"/>
        <v>0</v>
      </c>
      <c r="J57" s="666">
        <f t="shared" si="21"/>
        <v>0</v>
      </c>
      <c r="K57" s="669">
        <f t="shared" si="18"/>
        <v>0</v>
      </c>
      <c r="L57" s="669">
        <f t="shared" si="13"/>
        <v>0</v>
      </c>
      <c r="M57" s="669">
        <f t="shared" si="14"/>
        <v>0</v>
      </c>
      <c r="N57" s="669">
        <f t="shared" si="15"/>
        <v>0</v>
      </c>
      <c r="O57" s="669">
        <f t="shared" si="16"/>
        <v>0</v>
      </c>
      <c r="P57" s="661">
        <f t="shared" si="22"/>
        <v>0</v>
      </c>
      <c r="R57" s="673"/>
      <c r="S57" s="677"/>
      <c r="T57" s="677"/>
      <c r="U57" s="677"/>
      <c r="V57" s="677"/>
      <c r="W57" s="677"/>
      <c r="X57" s="677"/>
      <c r="Y57" s="677"/>
      <c r="Z57" s="677"/>
      <c r="AA57" s="677"/>
    </row>
    <row r="58" spans="1:27">
      <c r="A58" s="657">
        <v>51</v>
      </c>
      <c r="B58" s="682"/>
      <c r="C58" s="683"/>
      <c r="D58" s="537"/>
      <c r="E58" s="537"/>
      <c r="F58" s="664"/>
      <c r="G58" s="665"/>
      <c r="H58" s="665"/>
      <c r="I58" s="666">
        <f t="shared" si="11"/>
        <v>0</v>
      </c>
      <c r="J58" s="666">
        <f t="shared" si="21"/>
        <v>0</v>
      </c>
      <c r="K58" s="669">
        <f t="shared" si="18"/>
        <v>0</v>
      </c>
      <c r="L58" s="669">
        <f t="shared" si="13"/>
        <v>0</v>
      </c>
      <c r="M58" s="669">
        <f t="shared" si="14"/>
        <v>0</v>
      </c>
      <c r="N58" s="669">
        <f t="shared" si="15"/>
        <v>0</v>
      </c>
      <c r="O58" s="669">
        <f t="shared" si="16"/>
        <v>0</v>
      </c>
      <c r="P58" s="661">
        <f t="shared" si="22"/>
        <v>0</v>
      </c>
    </row>
    <row r="59" spans="1:27">
      <c r="A59" s="657">
        <v>52</v>
      </c>
      <c r="B59" s="682"/>
      <c r="C59" s="683"/>
      <c r="D59" s="537"/>
      <c r="E59" s="537"/>
      <c r="F59" s="664"/>
      <c r="G59" s="665"/>
      <c r="H59" s="665"/>
      <c r="I59" s="666">
        <f t="shared" si="11"/>
        <v>0</v>
      </c>
      <c r="J59" s="666">
        <f t="shared" si="21"/>
        <v>0</v>
      </c>
      <c r="K59" s="669">
        <f t="shared" si="18"/>
        <v>0</v>
      </c>
      <c r="L59" s="669">
        <f t="shared" si="13"/>
        <v>0</v>
      </c>
      <c r="M59" s="669">
        <f t="shared" si="14"/>
        <v>0</v>
      </c>
      <c r="N59" s="669">
        <f t="shared" si="15"/>
        <v>0</v>
      </c>
      <c r="O59" s="669">
        <f t="shared" si="16"/>
        <v>0</v>
      </c>
      <c r="P59" s="661">
        <f t="shared" si="22"/>
        <v>0</v>
      </c>
    </row>
    <row r="60" spans="1:27">
      <c r="A60" s="657">
        <v>53</v>
      </c>
      <c r="B60" s="682"/>
      <c r="C60" s="683"/>
      <c r="D60" s="537"/>
      <c r="E60" s="537"/>
      <c r="F60" s="664"/>
      <c r="G60" s="665"/>
      <c r="H60" s="665"/>
      <c r="I60" s="666">
        <f t="shared" si="11"/>
        <v>0</v>
      </c>
      <c r="J60" s="666">
        <f t="shared" si="21"/>
        <v>0</v>
      </c>
      <c r="K60" s="669">
        <f t="shared" si="18"/>
        <v>0</v>
      </c>
      <c r="L60" s="669">
        <f t="shared" si="13"/>
        <v>0</v>
      </c>
      <c r="M60" s="669">
        <f t="shared" si="14"/>
        <v>0</v>
      </c>
      <c r="N60" s="669">
        <f t="shared" si="15"/>
        <v>0</v>
      </c>
      <c r="O60" s="669">
        <f t="shared" si="16"/>
        <v>0</v>
      </c>
      <c r="P60" s="661">
        <f t="shared" si="22"/>
        <v>0</v>
      </c>
      <c r="Q60" s="660"/>
    </row>
    <row r="61" spans="1:27">
      <c r="A61" s="657">
        <v>54</v>
      </c>
      <c r="B61" s="682"/>
      <c r="C61" s="683"/>
      <c r="D61" s="537"/>
      <c r="E61" s="537"/>
      <c r="F61" s="664"/>
      <c r="G61" s="665"/>
      <c r="H61" s="667"/>
      <c r="I61" s="666">
        <f t="shared" si="11"/>
        <v>0</v>
      </c>
      <c r="J61" s="666">
        <f t="shared" si="21"/>
        <v>0</v>
      </c>
      <c r="K61" s="669">
        <f t="shared" si="18"/>
        <v>0</v>
      </c>
      <c r="L61" s="669">
        <f t="shared" si="13"/>
        <v>0</v>
      </c>
      <c r="M61" s="669">
        <f t="shared" si="14"/>
        <v>0</v>
      </c>
      <c r="N61" s="669">
        <f t="shared" si="15"/>
        <v>0</v>
      </c>
      <c r="O61" s="669">
        <f t="shared" si="16"/>
        <v>0</v>
      </c>
      <c r="P61" s="661">
        <f t="shared" si="22"/>
        <v>0</v>
      </c>
    </row>
    <row r="62" spans="1:27">
      <c r="A62" s="657">
        <v>55</v>
      </c>
      <c r="B62" s="682"/>
      <c r="C62" s="683"/>
      <c r="D62" s="537"/>
      <c r="E62" s="537"/>
      <c r="F62" s="664"/>
      <c r="G62" s="665"/>
      <c r="H62" s="667"/>
      <c r="I62" s="666">
        <f t="shared" si="11"/>
        <v>0</v>
      </c>
      <c r="J62" s="666">
        <f t="shared" si="21"/>
        <v>0</v>
      </c>
      <c r="K62" s="669">
        <f t="shared" si="18"/>
        <v>0</v>
      </c>
      <c r="L62" s="669">
        <f t="shared" si="13"/>
        <v>0</v>
      </c>
      <c r="M62" s="669">
        <f t="shared" si="14"/>
        <v>0</v>
      </c>
      <c r="N62" s="669">
        <f t="shared" si="15"/>
        <v>0</v>
      </c>
      <c r="O62" s="669">
        <f t="shared" si="16"/>
        <v>0</v>
      </c>
      <c r="P62" s="661">
        <f t="shared" si="22"/>
        <v>0</v>
      </c>
    </row>
    <row r="63" spans="1:27">
      <c r="A63" s="657">
        <v>56</v>
      </c>
      <c r="B63" s="682"/>
      <c r="C63" s="683"/>
      <c r="D63" s="537"/>
      <c r="E63" s="537"/>
      <c r="F63" s="664"/>
      <c r="G63" s="665"/>
      <c r="H63" s="665"/>
      <c r="I63" s="666">
        <f t="shared" si="11"/>
        <v>0</v>
      </c>
      <c r="J63" s="666">
        <f t="shared" si="21"/>
        <v>0</v>
      </c>
      <c r="K63" s="669">
        <f t="shared" si="18"/>
        <v>0</v>
      </c>
      <c r="L63" s="669">
        <f t="shared" si="13"/>
        <v>0</v>
      </c>
      <c r="M63" s="669">
        <f t="shared" si="14"/>
        <v>0</v>
      </c>
      <c r="N63" s="669">
        <f t="shared" si="15"/>
        <v>0</v>
      </c>
      <c r="O63" s="669">
        <f t="shared" si="16"/>
        <v>0</v>
      </c>
      <c r="P63" s="661">
        <f t="shared" si="22"/>
        <v>0</v>
      </c>
    </row>
    <row r="64" spans="1:27">
      <c r="A64" s="657">
        <v>57</v>
      </c>
      <c r="B64" s="682"/>
      <c r="C64" s="683"/>
      <c r="D64" s="537"/>
      <c r="E64" s="537"/>
      <c r="F64" s="664"/>
      <c r="G64" s="665"/>
      <c r="H64" s="665"/>
      <c r="I64" s="666">
        <f t="shared" si="11"/>
        <v>0</v>
      </c>
      <c r="J64" s="666">
        <f t="shared" si="21"/>
        <v>0</v>
      </c>
      <c r="K64" s="669">
        <f t="shared" si="18"/>
        <v>0</v>
      </c>
      <c r="L64" s="669">
        <f t="shared" si="13"/>
        <v>0</v>
      </c>
      <c r="M64" s="669">
        <f t="shared" si="14"/>
        <v>0</v>
      </c>
      <c r="N64" s="669">
        <f t="shared" si="15"/>
        <v>0</v>
      </c>
      <c r="O64" s="669">
        <f t="shared" si="16"/>
        <v>0</v>
      </c>
      <c r="P64" s="661">
        <f t="shared" si="22"/>
        <v>0</v>
      </c>
    </row>
    <row r="65" spans="1:17">
      <c r="A65" s="657">
        <v>58</v>
      </c>
      <c r="B65" s="682"/>
      <c r="C65" s="683"/>
      <c r="D65" s="537"/>
      <c r="E65" s="537"/>
      <c r="F65" s="664"/>
      <c r="G65" s="665"/>
      <c r="H65" s="665"/>
      <c r="I65" s="666">
        <f t="shared" si="11"/>
        <v>0</v>
      </c>
      <c r="J65" s="666">
        <f t="shared" si="21"/>
        <v>0</v>
      </c>
      <c r="K65" s="669">
        <f t="shared" si="18"/>
        <v>0</v>
      </c>
      <c r="L65" s="669">
        <f t="shared" si="13"/>
        <v>0</v>
      </c>
      <c r="M65" s="669">
        <f t="shared" si="14"/>
        <v>0</v>
      </c>
      <c r="N65" s="669">
        <f t="shared" si="15"/>
        <v>0</v>
      </c>
      <c r="O65" s="669">
        <f t="shared" si="16"/>
        <v>0</v>
      </c>
      <c r="P65" s="661">
        <f t="shared" si="22"/>
        <v>0</v>
      </c>
    </row>
    <row r="66" spans="1:17">
      <c r="A66" s="657">
        <v>59</v>
      </c>
      <c r="B66" s="682"/>
      <c r="C66" s="683"/>
      <c r="D66" s="537"/>
      <c r="E66" s="537"/>
      <c r="F66" s="664"/>
      <c r="G66" s="665"/>
      <c r="H66" s="665"/>
      <c r="I66" s="666">
        <f t="shared" si="11"/>
        <v>0</v>
      </c>
      <c r="J66" s="666">
        <f t="shared" si="21"/>
        <v>0</v>
      </c>
      <c r="K66" s="669">
        <f t="shared" si="18"/>
        <v>0</v>
      </c>
      <c r="L66" s="669">
        <f t="shared" si="13"/>
        <v>0</v>
      </c>
      <c r="M66" s="669">
        <f t="shared" si="14"/>
        <v>0</v>
      </c>
      <c r="N66" s="669">
        <f t="shared" si="15"/>
        <v>0</v>
      </c>
      <c r="O66" s="669">
        <f t="shared" si="16"/>
        <v>0</v>
      </c>
      <c r="P66" s="661">
        <f t="shared" si="22"/>
        <v>0</v>
      </c>
      <c r="Q66" s="660"/>
    </row>
    <row r="67" spans="1:17">
      <c r="A67" s="657">
        <v>60</v>
      </c>
      <c r="B67" s="682"/>
      <c r="C67" s="683"/>
      <c r="D67" s="537"/>
      <c r="E67" s="537"/>
      <c r="F67" s="664"/>
      <c r="G67" s="665"/>
      <c r="H67" s="665"/>
      <c r="I67" s="666">
        <f t="shared" si="11"/>
        <v>0</v>
      </c>
      <c r="J67" s="666">
        <f t="shared" ref="J67" si="23">SUM(K67:O67)</f>
        <v>0</v>
      </c>
      <c r="K67" s="669">
        <f t="shared" si="18"/>
        <v>0</v>
      </c>
      <c r="L67" s="669">
        <f t="shared" si="13"/>
        <v>0</v>
      </c>
      <c r="M67" s="669">
        <f t="shared" si="14"/>
        <v>0</v>
      </c>
      <c r="N67" s="669">
        <f t="shared" si="15"/>
        <v>0</v>
      </c>
      <c r="O67" s="669">
        <f t="shared" si="16"/>
        <v>0</v>
      </c>
      <c r="P67" s="661">
        <f t="shared" ref="P67" si="24">SUM(F67:J67)</f>
        <v>0</v>
      </c>
    </row>
  </sheetData>
  <mergeCells count="34">
    <mergeCell ref="S13:T13"/>
    <mergeCell ref="U13:AB13"/>
    <mergeCell ref="U6:AB6"/>
    <mergeCell ref="R11:R13"/>
    <mergeCell ref="A6:A7"/>
    <mergeCell ref="B6:B7"/>
    <mergeCell ref="E6:E7"/>
    <mergeCell ref="R7:R10"/>
    <mergeCell ref="S7:T7"/>
    <mergeCell ref="S8:T8"/>
    <mergeCell ref="S9:T9"/>
    <mergeCell ref="S10:T10"/>
    <mergeCell ref="S11:T11"/>
    <mergeCell ref="S12:T12"/>
    <mergeCell ref="S6:T6"/>
    <mergeCell ref="U7:AB7"/>
    <mergeCell ref="A1:P1"/>
    <mergeCell ref="J6:O6"/>
    <mergeCell ref="A3:B5"/>
    <mergeCell ref="C3:E3"/>
    <mergeCell ref="C4:E4"/>
    <mergeCell ref="C5:E5"/>
    <mergeCell ref="C6:C7"/>
    <mergeCell ref="D6:D7"/>
    <mergeCell ref="F6:F7"/>
    <mergeCell ref="G6:G7"/>
    <mergeCell ref="H6:H7"/>
    <mergeCell ref="I6:I7"/>
    <mergeCell ref="P6:P7"/>
    <mergeCell ref="U8:AB8"/>
    <mergeCell ref="U9:AB9"/>
    <mergeCell ref="U10:AB10"/>
    <mergeCell ref="U11:AB11"/>
    <mergeCell ref="U12:AB12"/>
  </mergeCells>
  <phoneticPr fontId="3" type="noConversion"/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7</vt:i4>
      </vt:variant>
    </vt:vector>
  </HeadingPairs>
  <TitlesOfParts>
    <vt:vector size="12" baseType="lpstr">
      <vt:lpstr>예산총칙</vt:lpstr>
      <vt:lpstr>총괄표</vt:lpstr>
      <vt:lpstr>세입</vt:lpstr>
      <vt:lpstr>세출</vt:lpstr>
      <vt:lpstr>보수일람표</vt:lpstr>
      <vt:lpstr>보수일람표!Print_Area</vt:lpstr>
      <vt:lpstr>세입!Print_Area</vt:lpstr>
      <vt:lpstr>세출!Print_Area</vt:lpstr>
      <vt:lpstr>예산총칙!Print_Area</vt:lpstr>
      <vt:lpstr>총괄표!Print_Area</vt:lpstr>
      <vt:lpstr>세입!Print_Titles</vt:lpstr>
      <vt:lpstr>세출!Print_Titles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DM-002</dc:creator>
  <cp:lastModifiedBy>my</cp:lastModifiedBy>
  <cp:lastPrinted>2018-06-15T00:23:10Z</cp:lastPrinted>
  <dcterms:created xsi:type="dcterms:W3CDTF">2016-07-21T05:46:15Z</dcterms:created>
  <dcterms:modified xsi:type="dcterms:W3CDTF">2018-06-25T07:49:06Z</dcterms:modified>
</cp:coreProperties>
</file>